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ml.chartshapes+xml"/>
  <Override PartName="/xl/charts/chart8.xml" ContentType="application/vnd.openxmlformats-officedocument.drawingml.chart+xml"/>
  <Override PartName="/xl/drawings/drawing3.xml" ContentType="application/vnd.openxmlformats-officedocument.drawingml.chartshapes+xml"/>
  <Override PartName="/xl/charts/chart9.xml" ContentType="application/vnd.openxmlformats-officedocument.drawingml.chart+xml"/>
  <Override PartName="/xl/drawings/drawing4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ml.chartshapes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7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68784\Desktop\"/>
    </mc:Choice>
  </mc:AlternateContent>
  <bookViews>
    <workbookView xWindow="0" yWindow="0" windowWidth="19200" windowHeight="11074" tabRatio="753" activeTab="1"/>
  </bookViews>
  <sheets>
    <sheet name="表紙" sheetId="31" r:id="rId1"/>
    <sheet name="概要P.1-5" sheetId="29" r:id="rId2"/>
    <sheet name="表１P6～P7" sheetId="33" r:id="rId3"/>
    <sheet name="表２P8～P9" sheetId="39" r:id="rId4"/>
    <sheet name="表３P10～P11" sheetId="35" r:id="rId5"/>
    <sheet name="５年推移P12-17" sheetId="40" r:id="rId6"/>
    <sheet name="振興局集計表P.18" sheetId="37" r:id="rId7"/>
    <sheet name="道外産集計表P.19" sheetId="41" r:id="rId8"/>
    <sheet name="裏表紙" sheetId="32" r:id="rId9"/>
  </sheets>
  <definedNames>
    <definedName name="_xlnm.Print_Area" localSheetId="5">'５年推移P12-17'!$A$1:$O$456</definedName>
    <definedName name="_xlnm.Print_Area" localSheetId="1">'概要P.1-5'!$A$1:$AK$233</definedName>
    <definedName name="_xlnm.Print_Area" localSheetId="6">振興局集計表P.18!$B$1:$T$99</definedName>
    <definedName name="_xlnm.Print_Area" localSheetId="7">道外産集計表P.19!$B$1:$N$43</definedName>
    <definedName name="_xlnm.Print_Area" localSheetId="2">'表１P6～P7'!$A$1:$L$95</definedName>
    <definedName name="_xlnm.Print_Area" localSheetId="4">'表３P10～P11'!$A$1:$L$67</definedName>
    <definedName name="_xlnm.Print_Area" localSheetId="0">表紙!$A$1:$AI$48</definedName>
    <definedName name="_xlnm.Print_Area" localSheetId="8">裏表紙!$A$1:$K$54</definedName>
    <definedName name="_xlnm.Print_Titles" localSheetId="2">'表１P6～P7'!$2:$4</definedName>
    <definedName name="_xlnm.Print_Titles" localSheetId="4">'表３P10～P11'!$1:$4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41" l="1"/>
  <c r="D22" i="41"/>
  <c r="D20" i="41"/>
  <c r="D28" i="41" l="1"/>
  <c r="D27" i="41" s="1"/>
  <c r="A28" i="41"/>
  <c r="J27" i="41"/>
  <c r="H27" i="41"/>
  <c r="D26" i="41"/>
  <c r="A26" i="41"/>
  <c r="D25" i="41"/>
  <c r="A25" i="41"/>
  <c r="J24" i="41"/>
  <c r="H24" i="41"/>
  <c r="G24" i="41"/>
  <c r="D23" i="41"/>
  <c r="A23" i="41"/>
  <c r="A22" i="41"/>
  <c r="H21" i="41"/>
  <c r="A21" i="41"/>
  <c r="A20" i="41"/>
  <c r="D19" i="41"/>
  <c r="A18" i="41" s="1"/>
  <c r="A19" i="41"/>
  <c r="H18" i="41"/>
  <c r="G18" i="41"/>
  <c r="F18" i="41"/>
  <c r="D18" i="41"/>
  <c r="D17" i="41"/>
  <c r="A17" i="41"/>
  <c r="D16" i="41"/>
  <c r="D15" i="41" s="1"/>
  <c r="A16" i="41"/>
  <c r="M15" i="41"/>
  <c r="H15" i="41"/>
  <c r="G15" i="41"/>
  <c r="F15" i="41"/>
  <c r="E15" i="41"/>
  <c r="A15" i="41"/>
  <c r="D14" i="41"/>
  <c r="A14" i="41"/>
  <c r="D13" i="41"/>
  <c r="A13" i="41"/>
  <c r="G12" i="41"/>
  <c r="F12" i="41"/>
  <c r="E12" i="41"/>
  <c r="A12" i="41"/>
  <c r="D11" i="41"/>
  <c r="A11" i="41"/>
  <c r="D10" i="41"/>
  <c r="D9" i="41" s="1"/>
  <c r="A10" i="41"/>
  <c r="N9" i="41"/>
  <c r="M9" i="41"/>
  <c r="D8" i="41"/>
  <c r="A8" i="41"/>
  <c r="D7" i="41"/>
  <c r="A7" i="41"/>
  <c r="M6" i="41"/>
  <c r="J6" i="41"/>
  <c r="G6" i="41"/>
  <c r="F6" i="41"/>
  <c r="E6" i="41"/>
  <c r="D6" i="41"/>
  <c r="A6" i="41"/>
  <c r="D5" i="41"/>
  <c r="A5" i="41"/>
  <c r="E40" i="37"/>
  <c r="A40" i="37"/>
  <c r="E39" i="37"/>
  <c r="A39" i="37"/>
  <c r="E38" i="37"/>
  <c r="A38" i="37"/>
  <c r="E37" i="37"/>
  <c r="A37" i="37"/>
  <c r="E36" i="37"/>
  <c r="A36" i="37"/>
  <c r="E35" i="37"/>
  <c r="A35" i="37"/>
  <c r="A34" i="37"/>
  <c r="E33" i="37"/>
  <c r="A33" i="37"/>
  <c r="E32" i="37"/>
  <c r="A32" i="37"/>
  <c r="E31" i="37"/>
  <c r="A31" i="37"/>
  <c r="E30" i="37"/>
  <c r="A30" i="37"/>
  <c r="E29" i="37"/>
  <c r="A29" i="37"/>
  <c r="E28" i="37"/>
  <c r="A28" i="37"/>
  <c r="E27" i="37"/>
  <c r="A27" i="37"/>
  <c r="E26" i="37"/>
  <c r="A26" i="37"/>
  <c r="E25" i="37"/>
  <c r="A25" i="37"/>
  <c r="E24" i="37"/>
  <c r="A24" i="37"/>
  <c r="E23" i="37"/>
  <c r="A23" i="37"/>
  <c r="E22" i="37"/>
  <c r="A22" i="37"/>
  <c r="E21" i="37"/>
  <c r="A21" i="37"/>
  <c r="E20" i="37"/>
  <c r="A20" i="37"/>
  <c r="E19" i="37"/>
  <c r="A19" i="37"/>
  <c r="E18" i="37"/>
  <c r="A18" i="37"/>
  <c r="E17" i="37"/>
  <c r="A17" i="37"/>
  <c r="E16" i="37"/>
  <c r="A16" i="37"/>
  <c r="E15" i="37"/>
  <c r="A15" i="37"/>
  <c r="E14" i="37"/>
  <c r="A14" i="37"/>
  <c r="E13" i="37"/>
  <c r="A13" i="37"/>
  <c r="E12" i="37"/>
  <c r="A12" i="37"/>
  <c r="E11" i="37"/>
  <c r="A11" i="37"/>
  <c r="E10" i="37"/>
  <c r="A10" i="37"/>
  <c r="E9" i="37"/>
  <c r="A9" i="37"/>
  <c r="E8" i="37"/>
  <c r="A8" i="37"/>
  <c r="E7" i="37"/>
  <c r="A7" i="37"/>
  <c r="E6" i="37"/>
  <c r="A6" i="37"/>
  <c r="E5" i="37"/>
  <c r="A5" i="37"/>
  <c r="K67" i="35"/>
  <c r="H67" i="35"/>
  <c r="E67" i="35"/>
  <c r="L66" i="35"/>
  <c r="K66" i="35"/>
  <c r="J66" i="35"/>
  <c r="I66" i="35"/>
  <c r="F66" i="35"/>
  <c r="K65" i="35"/>
  <c r="H65" i="35"/>
  <c r="E65" i="35"/>
  <c r="L64" i="35"/>
  <c r="K64" i="35"/>
  <c r="J64" i="35"/>
  <c r="I64" i="35"/>
  <c r="H64" i="35"/>
  <c r="G64" i="35"/>
  <c r="F64" i="35"/>
  <c r="E64" i="35"/>
  <c r="D64" i="35"/>
  <c r="H63" i="35"/>
  <c r="G63" i="35"/>
  <c r="E63" i="35"/>
  <c r="D63" i="35"/>
  <c r="K62" i="35"/>
  <c r="H62" i="35"/>
  <c r="E62" i="35"/>
  <c r="L61" i="35"/>
  <c r="K61" i="35"/>
  <c r="J61" i="35"/>
  <c r="I61" i="35"/>
  <c r="F61" i="35"/>
  <c r="K60" i="35"/>
  <c r="H60" i="35"/>
  <c r="E60" i="35"/>
  <c r="L59" i="35"/>
  <c r="K59" i="35"/>
  <c r="J59" i="35"/>
  <c r="I59" i="35"/>
  <c r="F59" i="35"/>
  <c r="K58" i="35"/>
  <c r="H58" i="35"/>
  <c r="E58" i="35"/>
  <c r="L57" i="35"/>
  <c r="K57" i="35"/>
  <c r="J57" i="35"/>
  <c r="I57" i="35"/>
  <c r="H57" i="35"/>
  <c r="G57" i="35"/>
  <c r="F57" i="35"/>
  <c r="E57" i="35"/>
  <c r="D57" i="35"/>
  <c r="H56" i="35"/>
  <c r="G56" i="35"/>
  <c r="E56" i="35"/>
  <c r="D56" i="35"/>
  <c r="K55" i="35"/>
  <c r="H55" i="35"/>
  <c r="E55" i="35"/>
  <c r="L54" i="35"/>
  <c r="K54" i="35"/>
  <c r="J54" i="35"/>
  <c r="I54" i="35"/>
  <c r="F54" i="35"/>
  <c r="K53" i="35"/>
  <c r="H53" i="35"/>
  <c r="E53" i="35"/>
  <c r="L52" i="35"/>
  <c r="K52" i="35"/>
  <c r="J52" i="35"/>
  <c r="I52" i="35"/>
  <c r="F52" i="35"/>
  <c r="K51" i="35"/>
  <c r="H51" i="35"/>
  <c r="E51" i="35"/>
  <c r="L50" i="35"/>
  <c r="K50" i="35"/>
  <c r="J50" i="35"/>
  <c r="I50" i="35"/>
  <c r="H50" i="35"/>
  <c r="G50" i="35"/>
  <c r="F50" i="35"/>
  <c r="E50" i="35"/>
  <c r="D50" i="35"/>
  <c r="H49" i="35"/>
  <c r="G49" i="35"/>
  <c r="E49" i="35"/>
  <c r="D49" i="35"/>
  <c r="K48" i="35"/>
  <c r="H48" i="35"/>
  <c r="E48" i="35"/>
  <c r="L47" i="35"/>
  <c r="K47" i="35"/>
  <c r="J47" i="35"/>
  <c r="I47" i="35"/>
  <c r="F47" i="35"/>
  <c r="H46" i="35"/>
  <c r="E46" i="35"/>
  <c r="K45" i="35"/>
  <c r="K46" i="35" s="1"/>
  <c r="J45" i="35"/>
  <c r="I45" i="35"/>
  <c r="F45" i="35"/>
  <c r="H44" i="35"/>
  <c r="E44" i="35"/>
  <c r="K43" i="35"/>
  <c r="K44" i="35" s="1"/>
  <c r="J43" i="35"/>
  <c r="I43" i="35"/>
  <c r="H43" i="35"/>
  <c r="G43" i="35"/>
  <c r="F43" i="35"/>
  <c r="D43" i="35"/>
  <c r="H42" i="35"/>
  <c r="G42" i="35"/>
  <c r="E42" i="35"/>
  <c r="D42" i="35"/>
  <c r="K41" i="35"/>
  <c r="H41" i="35"/>
  <c r="E41" i="35"/>
  <c r="L40" i="35"/>
  <c r="K40" i="35"/>
  <c r="J40" i="35"/>
  <c r="I40" i="35"/>
  <c r="F40" i="35"/>
  <c r="K39" i="35"/>
  <c r="H39" i="35"/>
  <c r="E39" i="35"/>
  <c r="L38" i="35"/>
  <c r="K38" i="35"/>
  <c r="J38" i="35"/>
  <c r="I38" i="35"/>
  <c r="F38" i="35"/>
  <c r="K37" i="35"/>
  <c r="H37" i="35"/>
  <c r="E37" i="35"/>
  <c r="L36" i="35"/>
  <c r="K36" i="35"/>
  <c r="J36" i="35"/>
  <c r="I36" i="35"/>
  <c r="H36" i="35"/>
  <c r="G36" i="35"/>
  <c r="F36" i="35"/>
  <c r="E36" i="35"/>
  <c r="D36" i="35"/>
  <c r="H35" i="35"/>
  <c r="G35" i="35"/>
  <c r="E35" i="35"/>
  <c r="D35" i="35"/>
  <c r="K34" i="35"/>
  <c r="H34" i="35"/>
  <c r="E34" i="35"/>
  <c r="L33" i="35"/>
  <c r="K33" i="35"/>
  <c r="J33" i="35"/>
  <c r="I33" i="35"/>
  <c r="F33" i="35"/>
  <c r="K32" i="35"/>
  <c r="H32" i="35"/>
  <c r="E32" i="35"/>
  <c r="L31" i="35"/>
  <c r="K31" i="35"/>
  <c r="J31" i="35"/>
  <c r="I31" i="35"/>
  <c r="F31" i="35"/>
  <c r="K30" i="35"/>
  <c r="H30" i="35"/>
  <c r="E30" i="35"/>
  <c r="L29" i="35"/>
  <c r="J29" i="35"/>
  <c r="I29" i="35"/>
  <c r="H29" i="35"/>
  <c r="G29" i="35"/>
  <c r="F29" i="35"/>
  <c r="E29" i="35"/>
  <c r="D29" i="35"/>
  <c r="H28" i="35"/>
  <c r="G28" i="35"/>
  <c r="E28" i="35"/>
  <c r="D28" i="35"/>
  <c r="K27" i="35"/>
  <c r="H27" i="35"/>
  <c r="E27" i="35"/>
  <c r="L26" i="35"/>
  <c r="K26" i="35"/>
  <c r="J26" i="35"/>
  <c r="I26" i="35"/>
  <c r="F26" i="35"/>
  <c r="K25" i="35"/>
  <c r="H25" i="35"/>
  <c r="E25" i="35"/>
  <c r="L24" i="35"/>
  <c r="K24" i="35"/>
  <c r="J24" i="35"/>
  <c r="I24" i="35"/>
  <c r="F24" i="35"/>
  <c r="K23" i="35"/>
  <c r="H23" i="35"/>
  <c r="E23" i="35"/>
  <c r="L22" i="35"/>
  <c r="K22" i="35"/>
  <c r="J22" i="35"/>
  <c r="I22" i="35"/>
  <c r="H22" i="35"/>
  <c r="G22" i="35"/>
  <c r="F22" i="35"/>
  <c r="E22" i="35"/>
  <c r="D22" i="35"/>
  <c r="H21" i="35"/>
  <c r="G21" i="35"/>
  <c r="E21" i="35"/>
  <c r="D21" i="35"/>
  <c r="K20" i="35"/>
  <c r="H20" i="35"/>
  <c r="E20" i="35"/>
  <c r="L19" i="35"/>
  <c r="K19" i="35"/>
  <c r="J19" i="35"/>
  <c r="I19" i="35"/>
  <c r="F19" i="35"/>
  <c r="K18" i="35"/>
  <c r="H18" i="35"/>
  <c r="E18" i="35"/>
  <c r="L17" i="35"/>
  <c r="K17" i="35"/>
  <c r="J17" i="35"/>
  <c r="I17" i="35"/>
  <c r="F17" i="35"/>
  <c r="K16" i="35"/>
  <c r="H16" i="35"/>
  <c r="E16" i="35"/>
  <c r="L15" i="35"/>
  <c r="K15" i="35"/>
  <c r="J15" i="35"/>
  <c r="I15" i="35"/>
  <c r="H15" i="35"/>
  <c r="G15" i="35"/>
  <c r="F15" i="35"/>
  <c r="E15" i="35"/>
  <c r="D15" i="35"/>
  <c r="H14" i="35"/>
  <c r="G14" i="35"/>
  <c r="E14" i="35"/>
  <c r="D14" i="35"/>
  <c r="K13" i="35"/>
  <c r="H13" i="35"/>
  <c r="E13" i="35"/>
  <c r="L12" i="35"/>
  <c r="K12" i="35"/>
  <c r="J12" i="35"/>
  <c r="I12" i="35"/>
  <c r="F12" i="35"/>
  <c r="K11" i="35"/>
  <c r="H11" i="35"/>
  <c r="E11" i="35"/>
  <c r="L10" i="35"/>
  <c r="K10" i="35"/>
  <c r="J10" i="35"/>
  <c r="I10" i="35"/>
  <c r="F10" i="35"/>
  <c r="K9" i="35"/>
  <c r="H9" i="35"/>
  <c r="E9" i="35"/>
  <c r="L8" i="35"/>
  <c r="K8" i="35"/>
  <c r="J8" i="35"/>
  <c r="I8" i="35"/>
  <c r="H8" i="35"/>
  <c r="G8" i="35"/>
  <c r="F8" i="35"/>
  <c r="E8" i="35"/>
  <c r="D8" i="35"/>
  <c r="H7" i="35"/>
  <c r="G7" i="35"/>
  <c r="E7" i="35"/>
  <c r="D7" i="35"/>
  <c r="K6" i="35"/>
  <c r="H6" i="35"/>
  <c r="E6" i="35"/>
  <c r="L5" i="35"/>
  <c r="K5" i="35"/>
  <c r="J5" i="35"/>
  <c r="I5" i="35"/>
  <c r="F5" i="35"/>
  <c r="K94" i="33"/>
  <c r="E94" i="33"/>
  <c r="L93" i="33"/>
  <c r="K93" i="33"/>
  <c r="J93" i="33"/>
  <c r="F93" i="33"/>
  <c r="K92" i="33"/>
  <c r="E92" i="33"/>
  <c r="L91" i="33"/>
  <c r="K91" i="33"/>
  <c r="J91" i="33"/>
  <c r="F91" i="33"/>
  <c r="E91" i="33"/>
  <c r="D91" i="33"/>
  <c r="E90" i="33"/>
  <c r="D90" i="33"/>
  <c r="K89" i="33"/>
  <c r="E89" i="33"/>
  <c r="L88" i="33"/>
  <c r="K88" i="33"/>
  <c r="J88" i="33"/>
  <c r="F88" i="33"/>
  <c r="K87" i="33"/>
  <c r="H87" i="33"/>
  <c r="E87" i="33"/>
  <c r="L86" i="33"/>
  <c r="K86" i="33"/>
  <c r="J86" i="33"/>
  <c r="F86" i="33"/>
  <c r="K85" i="33"/>
  <c r="E85" i="33"/>
  <c r="L84" i="33"/>
  <c r="K84" i="33"/>
  <c r="J84" i="33"/>
  <c r="I84" i="33"/>
  <c r="G84" i="33"/>
  <c r="F84" i="33"/>
  <c r="E84" i="33"/>
  <c r="D84" i="33"/>
  <c r="H83" i="33"/>
  <c r="G83" i="33"/>
  <c r="E83" i="33"/>
  <c r="D83" i="33"/>
  <c r="K82" i="33"/>
  <c r="H82" i="33"/>
  <c r="E82" i="33"/>
  <c r="L81" i="33"/>
  <c r="K81" i="33"/>
  <c r="J81" i="33"/>
  <c r="I81" i="33"/>
  <c r="F81" i="33"/>
  <c r="K73" i="33"/>
  <c r="H73" i="33"/>
  <c r="E73" i="33"/>
  <c r="L72" i="33"/>
  <c r="K72" i="33"/>
  <c r="J72" i="33"/>
  <c r="I72" i="33"/>
  <c r="F72" i="33"/>
  <c r="K71" i="33"/>
  <c r="H71" i="33"/>
  <c r="E71" i="33"/>
  <c r="L70" i="33"/>
  <c r="K70" i="33"/>
  <c r="J70" i="33"/>
  <c r="I70" i="33"/>
  <c r="H70" i="33"/>
  <c r="G70" i="33"/>
  <c r="F70" i="33"/>
  <c r="E70" i="33"/>
  <c r="D70" i="33"/>
  <c r="H69" i="33"/>
  <c r="G69" i="33"/>
  <c r="E69" i="33"/>
  <c r="D69" i="33"/>
  <c r="K68" i="33"/>
  <c r="H68" i="33"/>
  <c r="E68" i="33"/>
  <c r="L67" i="33"/>
  <c r="K67" i="33"/>
  <c r="J67" i="33"/>
  <c r="I67" i="33"/>
  <c r="F67" i="33"/>
  <c r="K66" i="33"/>
  <c r="H66" i="33"/>
  <c r="E66" i="33"/>
  <c r="L65" i="33"/>
  <c r="K65" i="33"/>
  <c r="J65" i="33"/>
  <c r="I65" i="33"/>
  <c r="F65" i="33"/>
  <c r="K64" i="33"/>
  <c r="H64" i="33"/>
  <c r="E64" i="33"/>
  <c r="L63" i="33"/>
  <c r="K63" i="33"/>
  <c r="J63" i="33"/>
  <c r="I63" i="33"/>
  <c r="H63" i="33"/>
  <c r="G63" i="33"/>
  <c r="F63" i="33"/>
  <c r="E63" i="33"/>
  <c r="D63" i="33"/>
  <c r="H62" i="33"/>
  <c r="G62" i="33"/>
  <c r="E62" i="33"/>
  <c r="D62" i="33"/>
  <c r="K61" i="33"/>
  <c r="H61" i="33"/>
  <c r="E61" i="33"/>
  <c r="L60" i="33"/>
  <c r="K60" i="33"/>
  <c r="J60" i="33"/>
  <c r="I60" i="33"/>
  <c r="F60" i="33"/>
  <c r="K59" i="33"/>
  <c r="H59" i="33"/>
  <c r="E59" i="33"/>
  <c r="L58" i="33"/>
  <c r="K58" i="33"/>
  <c r="J58" i="33"/>
  <c r="I58" i="33"/>
  <c r="F58" i="33"/>
  <c r="K57" i="33"/>
  <c r="H57" i="33"/>
  <c r="E57" i="33"/>
  <c r="L56" i="33"/>
  <c r="K56" i="33"/>
  <c r="J56" i="33"/>
  <c r="I56" i="33"/>
  <c r="H56" i="33"/>
  <c r="G56" i="33"/>
  <c r="F56" i="33"/>
  <c r="E56" i="33"/>
  <c r="D56" i="33"/>
  <c r="H55" i="33"/>
  <c r="G55" i="33"/>
  <c r="E55" i="33"/>
  <c r="D55" i="33"/>
  <c r="K54" i="33"/>
  <c r="H54" i="33"/>
  <c r="E54" i="33"/>
  <c r="L53" i="33"/>
  <c r="K53" i="33"/>
  <c r="J53" i="33"/>
  <c r="I53" i="33"/>
  <c r="F53" i="33"/>
  <c r="K52" i="33"/>
  <c r="H52" i="33"/>
  <c r="E52" i="33"/>
  <c r="L51" i="33"/>
  <c r="K51" i="33"/>
  <c r="J51" i="33"/>
  <c r="I51" i="33"/>
  <c r="F51" i="33"/>
  <c r="K50" i="33"/>
  <c r="H50" i="33"/>
  <c r="E50" i="33"/>
  <c r="L49" i="33"/>
  <c r="K49" i="33"/>
  <c r="J49" i="33"/>
  <c r="I49" i="33"/>
  <c r="H49" i="33"/>
  <c r="G49" i="33"/>
  <c r="F49" i="33"/>
  <c r="E49" i="33"/>
  <c r="D49" i="33"/>
  <c r="H48" i="33"/>
  <c r="G48" i="33"/>
  <c r="E48" i="33"/>
  <c r="D48" i="33"/>
  <c r="K47" i="33"/>
  <c r="H47" i="33"/>
  <c r="E47" i="33"/>
  <c r="L46" i="33"/>
  <c r="K46" i="33"/>
  <c r="J46" i="33"/>
  <c r="I46" i="33"/>
  <c r="F46" i="33"/>
  <c r="K45" i="33"/>
  <c r="H45" i="33"/>
  <c r="E45" i="33"/>
  <c r="L44" i="33"/>
  <c r="K44" i="33"/>
  <c r="J44" i="33"/>
  <c r="I44" i="33"/>
  <c r="F44" i="33"/>
  <c r="K43" i="33"/>
  <c r="H43" i="33"/>
  <c r="E43" i="33"/>
  <c r="L42" i="33"/>
  <c r="K42" i="33"/>
  <c r="J42" i="33"/>
  <c r="I42" i="33"/>
  <c r="H42" i="33"/>
  <c r="G42" i="33"/>
  <c r="F42" i="33"/>
  <c r="E42" i="33"/>
  <c r="D42" i="33"/>
  <c r="H41" i="33"/>
  <c r="G41" i="33"/>
  <c r="E41" i="33"/>
  <c r="D41" i="33"/>
  <c r="K40" i="33"/>
  <c r="H40" i="33"/>
  <c r="E40" i="33"/>
  <c r="L39" i="33"/>
  <c r="K39" i="33"/>
  <c r="J39" i="33"/>
  <c r="I39" i="33"/>
  <c r="F39" i="33"/>
  <c r="K38" i="33"/>
  <c r="H38" i="33"/>
  <c r="E38" i="33"/>
  <c r="L37" i="33"/>
  <c r="K37" i="33"/>
  <c r="J37" i="33"/>
  <c r="I37" i="33"/>
  <c r="F37" i="33"/>
  <c r="K36" i="33"/>
  <c r="H36" i="33"/>
  <c r="E36" i="33"/>
  <c r="L35" i="33"/>
  <c r="K35" i="33"/>
  <c r="J35" i="33"/>
  <c r="I35" i="33"/>
  <c r="H35" i="33"/>
  <c r="G35" i="33"/>
  <c r="F35" i="33"/>
  <c r="E35" i="33"/>
  <c r="D35" i="33"/>
  <c r="H34" i="33"/>
  <c r="G34" i="33"/>
  <c r="E34" i="33"/>
  <c r="D34" i="33"/>
  <c r="K33" i="33"/>
  <c r="H33" i="33"/>
  <c r="E33" i="33"/>
  <c r="L32" i="33"/>
  <c r="K32" i="33"/>
  <c r="J32" i="33"/>
  <c r="I32" i="33"/>
  <c r="F32" i="33"/>
  <c r="K31" i="33"/>
  <c r="H31" i="33"/>
  <c r="E31" i="33"/>
  <c r="L30" i="33"/>
  <c r="K30" i="33"/>
  <c r="J30" i="33"/>
  <c r="I30" i="33"/>
  <c r="F30" i="33"/>
  <c r="K29" i="33"/>
  <c r="H29" i="33"/>
  <c r="E29" i="33"/>
  <c r="L28" i="33"/>
  <c r="K28" i="33"/>
  <c r="J28" i="33"/>
  <c r="I28" i="33"/>
  <c r="H28" i="33"/>
  <c r="G28" i="33"/>
  <c r="F28" i="33"/>
  <c r="E28" i="33"/>
  <c r="D28" i="33"/>
  <c r="H27" i="33"/>
  <c r="G27" i="33"/>
  <c r="E27" i="33"/>
  <c r="D27" i="33"/>
  <c r="K26" i="33"/>
  <c r="H26" i="33"/>
  <c r="E26" i="33"/>
  <c r="L25" i="33"/>
  <c r="K25" i="33"/>
  <c r="J25" i="33"/>
  <c r="I25" i="33"/>
  <c r="F25" i="33"/>
  <c r="K24" i="33"/>
  <c r="H24" i="33"/>
  <c r="E24" i="33"/>
  <c r="L23" i="33"/>
  <c r="K23" i="33"/>
  <c r="J23" i="33"/>
  <c r="I23" i="33"/>
  <c r="F23" i="33"/>
  <c r="K22" i="33"/>
  <c r="H22" i="33"/>
  <c r="E22" i="33"/>
  <c r="L21" i="33"/>
  <c r="K21" i="33"/>
  <c r="J21" i="33"/>
  <c r="I21" i="33"/>
  <c r="H21" i="33"/>
  <c r="F21" i="33"/>
  <c r="E21" i="33"/>
  <c r="D21" i="33"/>
  <c r="H20" i="33"/>
  <c r="G20" i="33"/>
  <c r="E20" i="33"/>
  <c r="D20" i="33"/>
  <c r="K19" i="33"/>
  <c r="H19" i="33"/>
  <c r="E19" i="33"/>
  <c r="L18" i="33"/>
  <c r="K18" i="33"/>
  <c r="J18" i="33"/>
  <c r="I18" i="33"/>
  <c r="F18" i="33"/>
  <c r="K11" i="33"/>
  <c r="H11" i="33"/>
  <c r="E11" i="33"/>
  <c r="L10" i="33"/>
  <c r="K10" i="33"/>
  <c r="J10" i="33"/>
  <c r="I10" i="33"/>
  <c r="F10" i="33"/>
  <c r="K9" i="33"/>
  <c r="H9" i="33"/>
  <c r="E9" i="33"/>
  <c r="L8" i="33"/>
  <c r="K8" i="33"/>
  <c r="J8" i="33"/>
  <c r="I8" i="33"/>
  <c r="H8" i="33"/>
  <c r="G8" i="33"/>
  <c r="F8" i="33"/>
  <c r="E8" i="33"/>
  <c r="D8" i="33"/>
  <c r="H7" i="33"/>
  <c r="G7" i="33"/>
  <c r="E7" i="33"/>
  <c r="D7" i="33"/>
  <c r="K6" i="33"/>
  <c r="H6" i="33"/>
  <c r="E6" i="33"/>
  <c r="L5" i="33"/>
  <c r="K5" i="33"/>
  <c r="J5" i="33"/>
  <c r="I5" i="33"/>
  <c r="F5" i="33"/>
  <c r="BA92" i="29"/>
  <c r="BA88" i="29"/>
  <c r="BA83" i="29"/>
  <c r="BA79" i="29"/>
  <c r="BA75" i="29"/>
  <c r="BA70" i="29"/>
  <c r="BA66" i="29"/>
  <c r="BA62" i="29"/>
  <c r="BA58" i="29"/>
  <c r="BA53" i="29"/>
  <c r="BA49" i="29"/>
  <c r="BA46" i="29"/>
  <c r="BA45" i="29"/>
  <c r="A24" i="41" l="1"/>
  <c r="D24" i="41"/>
  <c r="D12" i="41"/>
  <c r="L45" i="35"/>
  <c r="L43" i="35"/>
  <c r="A9" i="41"/>
  <c r="A27" i="41"/>
</calcChain>
</file>

<file path=xl/sharedStrings.xml><?xml version="1.0" encoding="utf-8"?>
<sst xmlns="http://schemas.openxmlformats.org/spreadsheetml/2006/main" count="977" uniqueCount="318">
  <si>
    <t>北海道水産林務部林務局林業木材課</t>
  </si>
  <si>
    <t>イ　なめこ</t>
  </si>
  <si>
    <t>(9) 乾しいたけ</t>
    <rPh sb="4" eb="5">
      <t>ホ</t>
    </rPh>
    <phoneticPr fontId="3"/>
  </si>
  <si>
    <t>月別</t>
    <rPh sb="0" eb="2">
      <t>ツキベツ</t>
    </rPh>
    <phoneticPr fontId="3"/>
  </si>
  <si>
    <t>入荷量の最大値は12月の1,053㎏、最小値は8月の234㎏。
前年比100％を全ての月で上回った。</t>
    <rPh sb="10" eb="11">
      <t>ガツ</t>
    </rPh>
    <rPh sb="40" eb="41">
      <t>スベ</t>
    </rPh>
    <rPh sb="43" eb="44">
      <t>ツキ</t>
    </rPh>
    <phoneticPr fontId="3"/>
  </si>
  <si>
    <t>入荷量</t>
    <rPh sb="0" eb="3">
      <t>ニュウカリョウ</t>
    </rPh>
    <phoneticPr fontId="3"/>
  </si>
  <si>
    <t>011-231-4111</t>
  </si>
  <si>
    <t>道内産ぶなしめじ流通状況</t>
    <rPh sb="0" eb="2">
      <t>ドウナイ</t>
    </rPh>
    <rPh sb="2" eb="3">
      <t>サン</t>
    </rPh>
    <rPh sb="8" eb="10">
      <t>リュウツウ</t>
    </rPh>
    <rPh sb="10" eb="12">
      <t>ジョウキョウ</t>
    </rPh>
    <phoneticPr fontId="3"/>
  </si>
  <si>
    <t>４　調査結果の概要</t>
  </si>
  <si>
    <t xml:space="preserve">R2年度　市場取扱なし
</t>
    <rPh sb="5" eb="7">
      <t>イチバ</t>
    </rPh>
    <phoneticPr fontId="3"/>
  </si>
  <si>
    <t>道内産なめこ流通状況</t>
    <rPh sb="0" eb="2">
      <t>ドウナイ</t>
    </rPh>
    <rPh sb="2" eb="3">
      <t>サン</t>
    </rPh>
    <rPh sb="6" eb="8">
      <t>リュウツウ</t>
    </rPh>
    <rPh sb="8" eb="10">
      <t>ジョウキョウ</t>
    </rPh>
    <phoneticPr fontId="3"/>
  </si>
  <si>
    <t>ア　生しいたけ</t>
  </si>
  <si>
    <t>道内産まいたけ流通状況</t>
    <rPh sb="0" eb="2">
      <t>ドウナイ</t>
    </rPh>
    <rPh sb="2" eb="3">
      <t>サン</t>
    </rPh>
    <rPh sb="7" eb="9">
      <t>リュウツウ</t>
    </rPh>
    <rPh sb="9" eb="11">
      <t>ジョウキョウ</t>
    </rPh>
    <phoneticPr fontId="3"/>
  </si>
  <si>
    <t>ケ　乾しいたけ</t>
  </si>
  <si>
    <t>.</t>
  </si>
  <si>
    <t>道内産えのきたけ流通状況</t>
    <rPh sb="0" eb="2">
      <t>ドウナイ</t>
    </rPh>
    <rPh sb="2" eb="3">
      <t>サン</t>
    </rPh>
    <rPh sb="8" eb="10">
      <t>リュウツウ</t>
    </rPh>
    <rPh sb="10" eb="12">
      <t>ジョウキョウ</t>
    </rPh>
    <phoneticPr fontId="3"/>
  </si>
  <si>
    <t>道内産ひらたけ流通状況</t>
    <rPh sb="0" eb="2">
      <t>ドウナイ</t>
    </rPh>
    <rPh sb="2" eb="3">
      <t>サン</t>
    </rPh>
    <rPh sb="7" eb="9">
      <t>リュウツウ</t>
    </rPh>
    <rPh sb="9" eb="11">
      <t>ジョウキョウ</t>
    </rPh>
    <phoneticPr fontId="3"/>
  </si>
  <si>
    <t>ア　入荷量</t>
    <rPh sb="2" eb="5">
      <t>ニュウカリョウ</t>
    </rPh>
    <phoneticPr fontId="3"/>
  </si>
  <si>
    <t>３　山菜類の産地別（道内・道外）入荷量及び販売単価、販売金額</t>
    <rPh sb="2" eb="4">
      <t>サンサイ</t>
    </rPh>
    <rPh sb="4" eb="5">
      <t>ルイ</t>
    </rPh>
    <rPh sb="6" eb="9">
      <t>サンチベツ</t>
    </rPh>
    <rPh sb="10" eb="12">
      <t>ドウナイ</t>
    </rPh>
    <rPh sb="13" eb="15">
      <t>ミチソト</t>
    </rPh>
    <rPh sb="16" eb="18">
      <t>ニュウカ</t>
    </rPh>
    <rPh sb="18" eb="19">
      <t>リョウ</t>
    </rPh>
    <rPh sb="19" eb="20">
      <t>オヨ</t>
    </rPh>
    <rPh sb="21" eb="23">
      <t>ハンバイ</t>
    </rPh>
    <rPh sb="23" eb="25">
      <t>タンカ</t>
    </rPh>
    <rPh sb="26" eb="28">
      <t>ハンバイ</t>
    </rPh>
    <rPh sb="28" eb="30">
      <t>キンガク</t>
    </rPh>
    <phoneticPr fontId="3"/>
  </si>
  <si>
    <t>道内産たもぎたけ流通状況</t>
    <rPh sb="0" eb="2">
      <t>ドウナイ</t>
    </rPh>
    <rPh sb="2" eb="3">
      <t>サン</t>
    </rPh>
    <rPh sb="8" eb="10">
      <t>リュウツウ</t>
    </rPh>
    <rPh sb="10" eb="12">
      <t>ジョウキョウ</t>
    </rPh>
    <phoneticPr fontId="3"/>
  </si>
  <si>
    <t>R2</t>
  </si>
  <si>
    <t>九州（８）</t>
    <rPh sb="0" eb="2">
      <t>キュウシュウ</t>
    </rPh>
    <phoneticPr fontId="3"/>
  </si>
  <si>
    <t>(1) きのこ類の流通実態調査</t>
  </si>
  <si>
    <t>目                次</t>
  </si>
  <si>
    <t>道内産エリンギ流通状況</t>
    <rPh sb="0" eb="2">
      <t>ドウナイ</t>
    </rPh>
    <rPh sb="2" eb="3">
      <t>サン</t>
    </rPh>
    <rPh sb="7" eb="9">
      <t>リュウツウ</t>
    </rPh>
    <rPh sb="9" eb="11">
      <t>ジョウキョウ</t>
    </rPh>
    <phoneticPr fontId="3"/>
  </si>
  <si>
    <t>乾しいたけ</t>
  </si>
  <si>
    <t>２　調査対象</t>
    <rPh sb="2" eb="4">
      <t>チョウサ</t>
    </rPh>
    <rPh sb="4" eb="6">
      <t>タイショウ</t>
    </rPh>
    <phoneticPr fontId="3"/>
  </si>
  <si>
    <t>道内産乾しいたけ流通状況</t>
    <rPh sb="0" eb="2">
      <t>ドウナイ</t>
    </rPh>
    <rPh sb="2" eb="3">
      <t>サン</t>
    </rPh>
    <rPh sb="3" eb="4">
      <t>ホ</t>
    </rPh>
    <rPh sb="8" eb="10">
      <t>リュウツウ</t>
    </rPh>
    <rPh sb="10" eb="12">
      <t>ジョウキョウ</t>
    </rPh>
    <phoneticPr fontId="3"/>
  </si>
  <si>
    <t>（ひとびろ</t>
  </si>
  <si>
    <t>道内産乾きくらげ流通状況</t>
    <rPh sb="0" eb="2">
      <t>ドウナイ</t>
    </rPh>
    <rPh sb="2" eb="3">
      <t>サン</t>
    </rPh>
    <rPh sb="3" eb="4">
      <t>カワ</t>
    </rPh>
    <rPh sb="8" eb="10">
      <t>リュウツウ</t>
    </rPh>
    <rPh sb="10" eb="12">
      <t>ジョウキョウ</t>
    </rPh>
    <phoneticPr fontId="3"/>
  </si>
  <si>
    <t>道内産生きくらげ流通状況</t>
    <rPh sb="0" eb="2">
      <t>ドウナイ</t>
    </rPh>
    <rPh sb="2" eb="3">
      <t>サン</t>
    </rPh>
    <rPh sb="3" eb="4">
      <t>ナマ</t>
    </rPh>
    <rPh sb="8" eb="10">
      <t>リュウツウ</t>
    </rPh>
    <rPh sb="10" eb="12">
      <t>ジョウキョウ</t>
    </rPh>
    <phoneticPr fontId="3"/>
  </si>
  <si>
    <t>(ｲ)</t>
  </si>
  <si>
    <t>・・・・・・・・・・・・・・・・・・・・・・・・・・・・・・・・・・・・・</t>
  </si>
  <si>
    <t>道内産えぞ雪の下流通状況</t>
    <rPh sb="0" eb="2">
      <t>ドウナイ</t>
    </rPh>
    <rPh sb="2" eb="3">
      <t>サン</t>
    </rPh>
    <rPh sb="5" eb="6">
      <t>ユキ</t>
    </rPh>
    <rPh sb="7" eb="8">
      <t>シタ</t>
    </rPh>
    <rPh sb="8" eb="10">
      <t>リュウツウ</t>
    </rPh>
    <rPh sb="10" eb="12">
      <t>ジョウキョウ</t>
    </rPh>
    <phoneticPr fontId="3"/>
  </si>
  <si>
    <t>北海道水産林務部</t>
  </si>
  <si>
    <t>１　調査趣旨</t>
  </si>
  <si>
    <t>２　調査対象</t>
  </si>
  <si>
    <t>なめこ</t>
  </si>
  <si>
    <t>３　調査対象期間</t>
  </si>
  <si>
    <t>５　道内産きのこ類の振興局別入荷量及び販売金額、販売単価</t>
    <rPh sb="2" eb="3">
      <t>ドウ</t>
    </rPh>
    <rPh sb="3" eb="4">
      <t>ナイ</t>
    </rPh>
    <rPh sb="4" eb="5">
      <t>サン</t>
    </rPh>
    <rPh sb="8" eb="9">
      <t>ルイ</t>
    </rPh>
    <rPh sb="10" eb="12">
      <t>シンコウ</t>
    </rPh>
    <rPh sb="12" eb="14">
      <t>キョクベツ</t>
    </rPh>
    <rPh sb="14" eb="17">
      <t>ニュウカリョウ</t>
    </rPh>
    <rPh sb="17" eb="18">
      <t>オヨ</t>
    </rPh>
    <rPh sb="24" eb="26">
      <t>ハンバイ</t>
    </rPh>
    <rPh sb="26" eb="28">
      <t>タンカ</t>
    </rPh>
    <phoneticPr fontId="3"/>
  </si>
  <si>
    <t>① 入荷量、販売単価及び販売金額（道内・道外）</t>
    <rPh sb="2" eb="5">
      <t>ニュウカリョウ</t>
    </rPh>
    <rPh sb="6" eb="8">
      <t>ハンバイ</t>
    </rPh>
    <rPh sb="12" eb="14">
      <t>ハンバイ</t>
    </rPh>
    <phoneticPr fontId="3"/>
  </si>
  <si>
    <t>＜　概　　要　＞</t>
    <rPh sb="2" eb="3">
      <t>オオムネ</t>
    </rPh>
    <rPh sb="5" eb="6">
      <t>ヨウ</t>
    </rPh>
    <phoneticPr fontId="3"/>
  </si>
  <si>
    <t>(ｱ)</t>
  </si>
  <si>
    <t>＜　概　要　＞</t>
    <rPh sb="2" eb="3">
      <t>オオムネ</t>
    </rPh>
    <rPh sb="4" eb="5">
      <t>ヨウ</t>
    </rPh>
    <phoneticPr fontId="3"/>
  </si>
  <si>
    <t>50%未満</t>
  </si>
  <si>
    <t>前年との比較 （括弧内は前年比（%））</t>
  </si>
  <si>
    <t>50%以上100%未満</t>
  </si>
  <si>
    <r>
      <t>販売単価</t>
    </r>
    <r>
      <rPr>
        <sz val="9"/>
        <color theme="1"/>
        <rFont val="ＭＳ Ｐゴシック"/>
        <family val="3"/>
        <charset val="128"/>
      </rPr>
      <t>（円）</t>
    </r>
    <rPh sb="0" eb="2">
      <t>ハンバイ</t>
    </rPh>
    <rPh sb="2" eb="4">
      <t>タンカ</t>
    </rPh>
    <rPh sb="5" eb="6">
      <t>エン</t>
    </rPh>
    <phoneticPr fontId="3"/>
  </si>
  <si>
    <t>(ｳ)</t>
  </si>
  <si>
    <t>近畿（６）</t>
    <rPh sb="0" eb="2">
      <t>キンキ</t>
    </rPh>
    <phoneticPr fontId="3"/>
  </si>
  <si>
    <t>胆振</t>
    <rPh sb="0" eb="2">
      <t>イブリ</t>
    </rPh>
    <phoneticPr fontId="3"/>
  </si>
  <si>
    <t>道内産のシェア（括弧内はシェア（%））</t>
  </si>
  <si>
    <t>１　調査趣旨</t>
    <rPh sb="2" eb="4">
      <t>チョウサ</t>
    </rPh>
    <rPh sb="4" eb="6">
      <t>シュシ</t>
    </rPh>
    <phoneticPr fontId="3"/>
  </si>
  <si>
    <t>・・・・・・・・・・・・・・・・・・・・・・・・・・・・・・・・・・・・・・・・・・・・・・・・・・・・・・・・・・・・・・・・・・・・・・・・・</t>
  </si>
  <si>
    <t>H31R1</t>
  </si>
  <si>
    <t>２　道内産きのこ類の品目別・月別流通状況</t>
    <rPh sb="2" eb="4">
      <t>ドウナイ</t>
    </rPh>
    <rPh sb="4" eb="5">
      <t>サン</t>
    </rPh>
    <rPh sb="8" eb="9">
      <t>ルイ</t>
    </rPh>
    <rPh sb="10" eb="13">
      <t>ヒンモクベツ</t>
    </rPh>
    <rPh sb="14" eb="16">
      <t>ツキベツ</t>
    </rPh>
    <rPh sb="16" eb="18">
      <t>リュウツウ</t>
    </rPh>
    <rPh sb="18" eb="20">
      <t>ジョウキョウ</t>
    </rPh>
    <phoneticPr fontId="3"/>
  </si>
  <si>
    <t>編　　集</t>
    <rPh sb="0" eb="1">
      <t>ヘン</t>
    </rPh>
    <rPh sb="3" eb="4">
      <t>シュウ</t>
    </rPh>
    <phoneticPr fontId="3"/>
  </si>
  <si>
    <t>ウ　販売金額</t>
    <rPh sb="4" eb="6">
      <t>キンガク</t>
    </rPh>
    <phoneticPr fontId="3"/>
  </si>
  <si>
    <t>ウ　えのきたけ</t>
  </si>
  <si>
    <t>平成28年</t>
  </si>
  <si>
    <t>単価（円／kg）の最高値は12月の1,376円、最安値は5月の1,240円。
前年比100％を全ての月で上回った。</t>
    <rPh sb="47" eb="48">
      <t>スベ</t>
    </rPh>
    <rPh sb="50" eb="51">
      <t>ツキ</t>
    </rPh>
    <phoneticPr fontId="3"/>
  </si>
  <si>
    <t>販売単価</t>
  </si>
  <si>
    <t>(注１）端数処理の関係上、各項目の数値の和が合計値と一致しないことがある。</t>
    <rPh sb="1" eb="2">
      <t>チュウ</t>
    </rPh>
    <rPh sb="4" eb="6">
      <t>ハスウ</t>
    </rPh>
    <rPh sb="6" eb="8">
      <t>ショリ</t>
    </rPh>
    <rPh sb="9" eb="12">
      <t>カンケイジョウ</t>
    </rPh>
    <rPh sb="13" eb="16">
      <t>カクコウモク</t>
    </rPh>
    <rPh sb="17" eb="19">
      <t>スウチ</t>
    </rPh>
    <rPh sb="20" eb="21">
      <t>ワ</t>
    </rPh>
    <rPh sb="22" eb="25">
      <t>ゴウケイチ</t>
    </rPh>
    <rPh sb="26" eb="28">
      <t>イッチ</t>
    </rPh>
    <phoneticPr fontId="3"/>
  </si>
  <si>
    <t>コ　生きくらげ</t>
  </si>
  <si>
    <t>オ　たもぎたけ</t>
  </si>
  <si>
    <t>カ　まいたけ</t>
  </si>
  <si>
    <t>キ　ぶなしめじ</t>
  </si>
  <si>
    <t>ク　エリンギ</t>
  </si>
  <si>
    <t>1～4</t>
  </si>
  <si>
    <r>
      <t>入荷量</t>
    </r>
    <r>
      <rPr>
        <sz val="9"/>
        <color theme="1"/>
        <rFont val="ＭＳ Ｐゴシック"/>
        <family val="3"/>
        <charset val="128"/>
      </rPr>
      <t>（㎏）</t>
    </r>
    <rPh sb="0" eb="3">
      <t>ニュウカリョウ</t>
    </rPh>
    <phoneticPr fontId="3"/>
  </si>
  <si>
    <t>４　調査結果の概要</t>
    <rPh sb="2" eb="4">
      <t>チョウサ</t>
    </rPh>
    <rPh sb="4" eb="6">
      <t>ケッカ</t>
    </rPh>
    <rPh sb="7" eb="9">
      <t>ガイヨウ</t>
    </rPh>
    <phoneticPr fontId="3"/>
  </si>
  <si>
    <t>令和3年</t>
    <rPh sb="0" eb="2">
      <t>レイワ</t>
    </rPh>
    <rPh sb="3" eb="4">
      <t>ネン</t>
    </rPh>
    <phoneticPr fontId="3"/>
  </si>
  <si>
    <t>コ　乾きくらげ</t>
  </si>
  <si>
    <t>石狩</t>
    <rPh sb="0" eb="2">
      <t>イシカリ</t>
    </rPh>
    <phoneticPr fontId="3"/>
  </si>
  <si>
    <t>販売単価</t>
    <rPh sb="0" eb="2">
      <t>ハンバイ</t>
    </rPh>
    <rPh sb="2" eb="4">
      <t>タンカ</t>
    </rPh>
    <phoneticPr fontId="3"/>
  </si>
  <si>
    <t>㎏</t>
  </si>
  <si>
    <t xml:space="preserve"> 北海道内のきのこ類・山菜類流通実態調査</t>
    <rPh sb="1" eb="4">
      <t>ホッカイドウ</t>
    </rPh>
    <rPh sb="4" eb="5">
      <t>ナイ</t>
    </rPh>
    <rPh sb="13" eb="14">
      <t>ルイ</t>
    </rPh>
    <phoneticPr fontId="3"/>
  </si>
  <si>
    <t>060-8588　札幌市中央区北３条西６丁目</t>
    <rPh sb="9" eb="12">
      <t>サッポロシ</t>
    </rPh>
    <rPh sb="12" eb="15">
      <t>チュウオウク</t>
    </rPh>
    <rPh sb="15" eb="16">
      <t>キタ</t>
    </rPh>
    <rPh sb="17" eb="18">
      <t>ジョウ</t>
    </rPh>
    <rPh sb="18" eb="19">
      <t>ニシ</t>
    </rPh>
    <rPh sb="20" eb="22">
      <t>チョウメ</t>
    </rPh>
    <phoneticPr fontId="3"/>
  </si>
  <si>
    <t>乾しいたけ</t>
    <rPh sb="0" eb="1">
      <t>ホ</t>
    </rPh>
    <phoneticPr fontId="3"/>
  </si>
  <si>
    <t>Ｔｅｌ</t>
  </si>
  <si>
    <t>発　　行</t>
    <rPh sb="0" eb="1">
      <t>ハツ</t>
    </rPh>
    <rPh sb="3" eb="4">
      <t>ギョウ</t>
    </rPh>
    <phoneticPr fontId="3"/>
  </si>
  <si>
    <t>３　調査対象期間</t>
    <rPh sb="2" eb="4">
      <t>チョウサ</t>
    </rPh>
    <rPh sb="4" eb="6">
      <t>タイショウ</t>
    </rPh>
    <rPh sb="6" eb="8">
      <t>キカン</t>
    </rPh>
    <phoneticPr fontId="3"/>
  </si>
  <si>
    <t>東海（４）</t>
    <rPh sb="0" eb="2">
      <t>トウカイ</t>
    </rPh>
    <phoneticPr fontId="3"/>
  </si>
  <si>
    <t>(1) きのこ類の流通実態調査</t>
    <rPh sb="7" eb="8">
      <t>ルイ</t>
    </rPh>
    <rPh sb="9" eb="11">
      <t>リュウツウ</t>
    </rPh>
    <rPh sb="11" eb="13">
      <t>ジッタイ</t>
    </rPh>
    <rPh sb="13" eb="15">
      <t>チョウサ</t>
    </rPh>
    <phoneticPr fontId="3"/>
  </si>
  <si>
    <t>＜　資　　料　＞</t>
    <rPh sb="2" eb="3">
      <t>シ</t>
    </rPh>
    <rPh sb="5" eb="6">
      <t>リョウ</t>
    </rPh>
    <phoneticPr fontId="3"/>
  </si>
  <si>
    <t>前年比</t>
    <rPh sb="0" eb="3">
      <t>ゼンネンヒ</t>
    </rPh>
    <phoneticPr fontId="3"/>
  </si>
  <si>
    <t>鳥取、島根、岡山、広島、山口</t>
    <rPh sb="0" eb="2">
      <t>トットリ</t>
    </rPh>
    <rPh sb="3" eb="5">
      <t>シマネ</t>
    </rPh>
    <rPh sb="6" eb="8">
      <t>オカヤマ</t>
    </rPh>
    <rPh sb="9" eb="11">
      <t>ヒロシマ</t>
    </rPh>
    <rPh sb="12" eb="14">
      <t>ヤマグチ</t>
    </rPh>
    <phoneticPr fontId="3"/>
  </si>
  <si>
    <t>6～7</t>
  </si>
  <si>
    <t>・・・・・・・・・・・・・・・・・・・・・・・・・・・・・・・・・・・・・・・・・・・</t>
  </si>
  <si>
    <t>(2) 山菜類の流通実態調査</t>
    <rPh sb="4" eb="6">
      <t>サンサイ</t>
    </rPh>
    <rPh sb="6" eb="7">
      <t>ルイ</t>
    </rPh>
    <rPh sb="8" eb="10">
      <t>リュウツウ</t>
    </rPh>
    <rPh sb="10" eb="12">
      <t>ジッタイ</t>
    </rPh>
    <rPh sb="12" eb="14">
      <t>チョウサ</t>
    </rPh>
    <phoneticPr fontId="3"/>
  </si>
  <si>
    <t>道内の主要な卸売市場におけるきのこ類、山菜類の入荷量・販売単価及び販売金額を調査し、流通に関する基礎資料とする。</t>
    <rPh sb="21" eb="22">
      <t>ルイ</t>
    </rPh>
    <rPh sb="23" eb="25">
      <t>ニュウカ</t>
    </rPh>
    <rPh sb="27" eb="29">
      <t>ハンバイ</t>
    </rPh>
    <rPh sb="33" eb="35">
      <t>ハンバイ</t>
    </rPh>
    <rPh sb="38" eb="40">
      <t>チョウサ</t>
    </rPh>
    <rPh sb="45" eb="46">
      <t>カン</t>
    </rPh>
    <rPh sb="48" eb="50">
      <t>キソ</t>
    </rPh>
    <rPh sb="50" eb="52">
      <t>シリョウ</t>
    </rPh>
    <phoneticPr fontId="3"/>
  </si>
  <si>
    <t>宗谷</t>
    <rPh sb="0" eb="1">
      <t>ソウ</t>
    </rPh>
    <rPh sb="1" eb="2">
      <t>ヤ</t>
    </rPh>
    <phoneticPr fontId="3"/>
  </si>
  <si>
    <t>北海道内のきのこ類・山菜類流通実態調査</t>
    <rPh sb="12" eb="13">
      <t>ルイ</t>
    </rPh>
    <rPh sb="17" eb="19">
      <t>チョウサ</t>
    </rPh>
    <phoneticPr fontId="3"/>
  </si>
  <si>
    <t>増加（前年比100%超）</t>
    <rPh sb="0" eb="2">
      <t>ゾウカ</t>
    </rPh>
    <phoneticPr fontId="3"/>
  </si>
  <si>
    <t>・・・・・・・・・・・・・・・</t>
  </si>
  <si>
    <t>上昇（前年比100%超）</t>
  </si>
  <si>
    <t>前年並（前年比95～100%）</t>
  </si>
  <si>
    <t>シェア</t>
  </si>
  <si>
    <t>減少（前年比95%未満）</t>
  </si>
  <si>
    <t>下落（前年比95%未満）</t>
    <rPh sb="0" eb="2">
      <t>ゲラク</t>
    </rPh>
    <phoneticPr fontId="3"/>
  </si>
  <si>
    <r>
      <t>入荷量（</t>
    </r>
    <r>
      <rPr>
        <sz val="10"/>
        <rFont val="ＭＳ Ｐゴシック"/>
        <family val="3"/>
        <charset val="128"/>
      </rPr>
      <t>㎏）</t>
    </r>
    <rPh sb="0" eb="3">
      <t>ニュウカリョウ</t>
    </rPh>
    <phoneticPr fontId="3"/>
  </si>
  <si>
    <t>えのきたけ(85.8)、
エリンギ（76.8）、
ひらたけ(59.3)、
乾しいたけ(51.2）</t>
  </si>
  <si>
    <t>１　きのこ類の産地別（道内・道外）入荷量及び販売単価、販売金額</t>
    <rPh sb="5" eb="6">
      <t>ルイ</t>
    </rPh>
    <rPh sb="7" eb="10">
      <t>サンチベツ</t>
    </rPh>
    <rPh sb="11" eb="13">
      <t>ドウナイ</t>
    </rPh>
    <rPh sb="14" eb="16">
      <t>ドウガイ</t>
    </rPh>
    <rPh sb="17" eb="20">
      <t>ニュウカリョウ</t>
    </rPh>
    <rPh sb="20" eb="21">
      <t>オヨ</t>
    </rPh>
    <rPh sb="22" eb="24">
      <t>ハンバイ</t>
    </rPh>
    <rPh sb="24" eb="26">
      <t>タンカ</t>
    </rPh>
    <rPh sb="27" eb="29">
      <t>ハンバイ</t>
    </rPh>
    <rPh sb="29" eb="31">
      <t>キンガク</t>
    </rPh>
    <phoneticPr fontId="3"/>
  </si>
  <si>
    <t>たけのこ（44.5）、
ぜんまい(13.8)</t>
  </si>
  <si>
    <t>・・・・・・・・・・・・・・・・・・・・・・・・・・・・</t>
  </si>
  <si>
    <t>渡島</t>
    <rPh sb="0" eb="2">
      <t>オシマ</t>
    </rPh>
    <phoneticPr fontId="3"/>
  </si>
  <si>
    <t>４　道内産きのこ類の流通状況</t>
    <rPh sb="2" eb="4">
      <t>ドウナイ</t>
    </rPh>
    <rPh sb="4" eb="5">
      <t>サン</t>
    </rPh>
    <rPh sb="8" eb="9">
      <t>ルイ</t>
    </rPh>
    <rPh sb="10" eb="12">
      <t>リュウツウ</t>
    </rPh>
    <rPh sb="12" eb="14">
      <t>ジョウキョウ</t>
    </rPh>
    <phoneticPr fontId="3"/>
  </si>
  <si>
    <t>５　道内産きのこ類の振興局別入荷量及び販売単価、販売金額</t>
    <rPh sb="2" eb="4">
      <t>ドウナイ</t>
    </rPh>
    <rPh sb="4" eb="5">
      <t>サン</t>
    </rPh>
    <rPh sb="8" eb="9">
      <t>ルイ</t>
    </rPh>
    <rPh sb="10" eb="12">
      <t>シンコウ</t>
    </rPh>
    <rPh sb="12" eb="13">
      <t>キョク</t>
    </rPh>
    <rPh sb="13" eb="14">
      <t>ベツ</t>
    </rPh>
    <rPh sb="14" eb="16">
      <t>ニュウカ</t>
    </rPh>
    <rPh sb="16" eb="17">
      <t>リョウ</t>
    </rPh>
    <rPh sb="17" eb="18">
      <t>オヨ</t>
    </rPh>
    <rPh sb="19" eb="21">
      <t>ハンバイ</t>
    </rPh>
    <rPh sb="21" eb="23">
      <t>タンカ</t>
    </rPh>
    <rPh sb="24" eb="26">
      <t>ハンバイ</t>
    </rPh>
    <rPh sb="26" eb="27">
      <t>キン</t>
    </rPh>
    <rPh sb="27" eb="28">
      <t>ガク</t>
    </rPh>
    <phoneticPr fontId="3"/>
  </si>
  <si>
    <t>６　道外産きのこ類の地域別入荷量及び販売単価、販売金額</t>
    <rPh sb="2" eb="4">
      <t>ドウガイ</t>
    </rPh>
    <rPh sb="4" eb="5">
      <t>サン</t>
    </rPh>
    <rPh sb="8" eb="9">
      <t>ルイ</t>
    </rPh>
    <rPh sb="10" eb="13">
      <t>チイキベツ</t>
    </rPh>
    <rPh sb="13" eb="16">
      <t>ニュウカリョウ</t>
    </rPh>
    <rPh sb="16" eb="17">
      <t>オヨ</t>
    </rPh>
    <rPh sb="18" eb="20">
      <t>ハンバイ</t>
    </rPh>
    <rPh sb="20" eb="22">
      <t>タンカ</t>
    </rPh>
    <rPh sb="23" eb="25">
      <t>ハンバイ</t>
    </rPh>
    <rPh sb="25" eb="27">
      <t>キンガク</t>
    </rPh>
    <phoneticPr fontId="3"/>
  </si>
  <si>
    <t>8～9</t>
  </si>
  <si>
    <t xml:space="preserve">えぞ雪の下(161.2)、
生きくらげ(116.4)、
ひらたけ(106.8)
</t>
  </si>
  <si>
    <t>10～11</t>
  </si>
  <si>
    <t>12～17</t>
  </si>
  <si>
    <t>、山ねぎ）</t>
  </si>
  <si>
    <t>＜　資　料　＞</t>
    <rPh sb="2" eb="3">
      <t>シ</t>
    </rPh>
    <rPh sb="4" eb="5">
      <t>リョウ</t>
    </rPh>
    <phoneticPr fontId="3"/>
  </si>
  <si>
    <t>入荷量の最大値は1月の143トン、最小値は5月44トン。
前年比100％を上回ったのは5ヶ月(1～2月、4月、６月、9月)。</t>
    <rPh sb="44" eb="46">
      <t>カゲツ</t>
    </rPh>
    <rPh sb="53" eb="54">
      <t>ガツ</t>
    </rPh>
    <rPh sb="56" eb="57">
      <t>ガツ</t>
    </rPh>
    <rPh sb="59" eb="60">
      <t>ガツ</t>
    </rPh>
    <phoneticPr fontId="3"/>
  </si>
  <si>
    <t>道内産</t>
    <rPh sb="0" eb="2">
      <t>ドウナイ</t>
    </rPh>
    <rPh sb="2" eb="3">
      <t>サン</t>
    </rPh>
    <phoneticPr fontId="3"/>
  </si>
  <si>
    <t>道内産生しいたけ+AM42:AY55流通状況</t>
    <rPh sb="5" eb="8">
      <t>サイダイチ</t>
    </rPh>
    <rPh sb="21" eb="22">
      <t>ツキ</t>
    </rPh>
    <phoneticPr fontId="3"/>
  </si>
  <si>
    <t>道外産</t>
    <rPh sb="0" eb="1">
      <t>ドウ</t>
    </rPh>
    <rPh sb="1" eb="2">
      <t>ガイ</t>
    </rPh>
    <rPh sb="2" eb="3">
      <t>サン</t>
    </rPh>
    <phoneticPr fontId="3"/>
  </si>
  <si>
    <t>合　　　計</t>
    <rPh sb="0" eb="1">
      <t>ゴウ</t>
    </rPh>
    <rPh sb="4" eb="5">
      <t>ケイ</t>
    </rPh>
    <phoneticPr fontId="3"/>
  </si>
  <si>
    <t>増減</t>
    <rPh sb="0" eb="2">
      <t>ゾウゲン</t>
    </rPh>
    <phoneticPr fontId="3"/>
  </si>
  <si>
    <t>乾きくらげ</t>
  </si>
  <si>
    <t>生しいたけ</t>
  </si>
  <si>
    <t>前年比</t>
  </si>
  <si>
    <t>えのきたけ</t>
  </si>
  <si>
    <t>ひらたけ</t>
  </si>
  <si>
    <t>たもぎたけ</t>
  </si>
  <si>
    <t>まいたけ</t>
  </si>
  <si>
    <t xml:space="preserve">ぶなしめじ
</t>
  </si>
  <si>
    <t>ぶなしめじ</t>
  </si>
  <si>
    <t>エリンギ</t>
  </si>
  <si>
    <t>７月</t>
  </si>
  <si>
    <t>生きくらげ</t>
  </si>
  <si>
    <t>えぞ雪の下</t>
  </si>
  <si>
    <t>２　道内産きのこ類の品目別・月別流通状況</t>
    <rPh sb="2" eb="4">
      <t>ドウナイ</t>
    </rPh>
    <rPh sb="4" eb="5">
      <t>サン</t>
    </rPh>
    <rPh sb="8" eb="9">
      <t>ルイ</t>
    </rPh>
    <rPh sb="10" eb="12">
      <t>ヒンモク</t>
    </rPh>
    <rPh sb="12" eb="13">
      <t>ベツ</t>
    </rPh>
    <rPh sb="14" eb="16">
      <t>ツキベツ</t>
    </rPh>
    <rPh sb="16" eb="18">
      <t>リュウツウ</t>
    </rPh>
    <rPh sb="18" eb="20">
      <t>ジョウキョウ</t>
    </rPh>
    <phoneticPr fontId="3"/>
  </si>
  <si>
    <t>②種類別月別流通状況（道内）</t>
    <rPh sb="11" eb="13">
      <t>ドウナイ</t>
    </rPh>
    <phoneticPr fontId="3"/>
  </si>
  <si>
    <t>１月</t>
    <rPh sb="1" eb="2">
      <t>ツキ</t>
    </rPh>
    <phoneticPr fontId="3"/>
  </si>
  <si>
    <t>区　　分</t>
    <rPh sb="0" eb="1">
      <t>ク</t>
    </rPh>
    <rPh sb="3" eb="4">
      <t>ブン</t>
    </rPh>
    <phoneticPr fontId="3"/>
  </si>
  <si>
    <t>２月</t>
    <rPh sb="1" eb="2">
      <t>ツキ</t>
    </rPh>
    <phoneticPr fontId="3"/>
  </si>
  <si>
    <t>３月</t>
  </si>
  <si>
    <t>４月</t>
  </si>
  <si>
    <t>５月</t>
  </si>
  <si>
    <t>６月</t>
  </si>
  <si>
    <t>８月</t>
  </si>
  <si>
    <t xml:space="preserve">たらのめ（93.7）、
わさび（93.3)、
うど（83.7）、
ぎょうじゃにんにく(75.1)、
たけのこ(60.7)、
こごみ（52.5）
</t>
  </si>
  <si>
    <t>９月</t>
  </si>
  <si>
    <t>１０月</t>
  </si>
  <si>
    <t>１１月</t>
  </si>
  <si>
    <t>徳島、香川、愛媛、高知</t>
    <rPh sb="0" eb="2">
      <t>トクシマ</t>
    </rPh>
    <rPh sb="3" eb="5">
      <t>カガワ</t>
    </rPh>
    <rPh sb="6" eb="8">
      <t>エヒメ</t>
    </rPh>
    <rPh sb="9" eb="11">
      <t>コウチ</t>
    </rPh>
    <phoneticPr fontId="3"/>
  </si>
  <si>
    <t>-</t>
  </si>
  <si>
    <t>１２月</t>
  </si>
  <si>
    <t>生しいたけ</t>
    <rPh sb="0" eb="1">
      <t>ナマ</t>
    </rPh>
    <phoneticPr fontId="3"/>
  </si>
  <si>
    <t>乾きくらげ</t>
    <rPh sb="0" eb="1">
      <t>ホ</t>
    </rPh>
    <phoneticPr fontId="3"/>
  </si>
  <si>
    <r>
      <t>販売単価</t>
    </r>
    <r>
      <rPr>
        <sz val="8"/>
        <rFont val="ＭＳ Ｐゴシック"/>
        <family val="3"/>
        <charset val="128"/>
      </rPr>
      <t>（円／㎏）</t>
    </r>
    <rPh sb="0" eb="2">
      <t>ハンバイ</t>
    </rPh>
    <rPh sb="2" eb="4">
      <t>タンカ</t>
    </rPh>
    <rPh sb="5" eb="6">
      <t>エン</t>
    </rPh>
    <phoneticPr fontId="3"/>
  </si>
  <si>
    <t>生きくらげ</t>
    <rPh sb="0" eb="1">
      <t>ナマ</t>
    </rPh>
    <phoneticPr fontId="3"/>
  </si>
  <si>
    <t>えぞ雪の下</t>
    <rPh sb="2" eb="3">
      <t>ユキ</t>
    </rPh>
    <rPh sb="4" eb="5">
      <t>シタ</t>
    </rPh>
    <phoneticPr fontId="3"/>
  </si>
  <si>
    <t>３　山菜類の産地別（道内、道外）入荷量及び販売単価、販売金額</t>
    <rPh sb="2" eb="4">
      <t>サンサイ</t>
    </rPh>
    <rPh sb="4" eb="5">
      <t>ルイ</t>
    </rPh>
    <rPh sb="16" eb="19">
      <t>ニュウカリョウ</t>
    </rPh>
    <rPh sb="21" eb="23">
      <t>ハンバイ</t>
    </rPh>
    <rPh sb="26" eb="28">
      <t>ハンバイ</t>
    </rPh>
    <phoneticPr fontId="3"/>
  </si>
  <si>
    <r>
      <t>販売単価</t>
    </r>
    <r>
      <rPr>
        <sz val="9"/>
        <rFont val="ＭＳ Ｐゴシック"/>
        <family val="3"/>
        <charset val="128"/>
      </rPr>
      <t>（円）</t>
    </r>
    <rPh sb="0" eb="2">
      <t>ハンバイ</t>
    </rPh>
    <rPh sb="2" eb="4">
      <t>タンカ</t>
    </rPh>
    <rPh sb="5" eb="6">
      <t>エン</t>
    </rPh>
    <phoneticPr fontId="3"/>
  </si>
  <si>
    <t>たけのこ</t>
  </si>
  <si>
    <t>わさび</t>
  </si>
  <si>
    <t>乾きくらげは前年度入荷がないため前年比(%)は算出できない。</t>
    <rPh sb="0" eb="1">
      <t>ホ</t>
    </rPh>
    <rPh sb="6" eb="9">
      <t>ゼンネンド</t>
    </rPh>
    <rPh sb="9" eb="11">
      <t>ニュウカ</t>
    </rPh>
    <rPh sb="16" eb="19">
      <t>ゼンネンヒ</t>
    </rPh>
    <rPh sb="23" eb="25">
      <t>サンシュツ</t>
    </rPh>
    <phoneticPr fontId="3"/>
  </si>
  <si>
    <t>わらび</t>
  </si>
  <si>
    <t>ぜんまい</t>
  </si>
  <si>
    <t>たらのめ</t>
  </si>
  <si>
    <t>ふき</t>
  </si>
  <si>
    <t>乾しいたけ</t>
    <rPh sb="0" eb="1">
      <t>カン</t>
    </rPh>
    <phoneticPr fontId="3"/>
  </si>
  <si>
    <t>うど</t>
  </si>
  <si>
    <t>こごみ</t>
  </si>
  <si>
    <t>(1) 生しいたけ</t>
    <rPh sb="4" eb="5">
      <t>ナマ</t>
    </rPh>
    <phoneticPr fontId="3"/>
  </si>
  <si>
    <t>① 年・月別 販売単価</t>
    <rPh sb="2" eb="3">
      <t>ネン</t>
    </rPh>
    <rPh sb="4" eb="6">
      <t>ツキベツ</t>
    </rPh>
    <phoneticPr fontId="3"/>
  </si>
  <si>
    <t>年　　　　　　　　月</t>
    <rPh sb="0" eb="1">
      <t>ネン</t>
    </rPh>
    <rPh sb="9" eb="10">
      <t>ツキ</t>
    </rPh>
    <phoneticPr fontId="3"/>
  </si>
  <si>
    <t>令和2年</t>
    <rPh sb="0" eb="2">
      <t>レイワ</t>
    </rPh>
    <rPh sb="3" eb="4">
      <t>ネン</t>
    </rPh>
    <phoneticPr fontId="3"/>
  </si>
  <si>
    <t>② 年別 入荷量及び販売単価</t>
    <rPh sb="2" eb="4">
      <t>ネンベツ</t>
    </rPh>
    <rPh sb="5" eb="8">
      <t>ニュウカリョウ</t>
    </rPh>
    <rPh sb="8" eb="9">
      <t>オヨ</t>
    </rPh>
    <phoneticPr fontId="3"/>
  </si>
  <si>
    <t>年</t>
    <rPh sb="0" eb="1">
      <t>ネン</t>
    </rPh>
    <phoneticPr fontId="3"/>
  </si>
  <si>
    <t>H３１R1</t>
  </si>
  <si>
    <t>入荷量（トン）</t>
    <rPh sb="0" eb="3">
      <t>ニュウカリョウ</t>
    </rPh>
    <phoneticPr fontId="3"/>
  </si>
  <si>
    <t xml:space="preserve">ふき（95.6)
</t>
  </si>
  <si>
    <t>(2) なめこ</t>
  </si>
  <si>
    <t>(3) えのきたけ</t>
  </si>
  <si>
    <t>(4) ひらたけ</t>
  </si>
  <si>
    <t>(5) たもぎたけ</t>
  </si>
  <si>
    <t>(6) まいたけ</t>
  </si>
  <si>
    <t>(7) ぶなしめじ</t>
  </si>
  <si>
    <t>(8) エリンギ</t>
  </si>
  <si>
    <t>釧路</t>
    <rPh sb="0" eb="2">
      <t>クシロ</t>
    </rPh>
    <phoneticPr fontId="3"/>
  </si>
  <si>
    <t>(10) 乾きくらげ</t>
    <rPh sb="5" eb="6">
      <t>ホ</t>
    </rPh>
    <phoneticPr fontId="3"/>
  </si>
  <si>
    <t>(11) 生きくらげ</t>
    <rPh sb="5" eb="6">
      <t>ナマ</t>
    </rPh>
    <phoneticPr fontId="3"/>
  </si>
  <si>
    <t>(12)　えぞ雪の下</t>
    <rPh sb="7" eb="8">
      <t>ユキ</t>
    </rPh>
    <rPh sb="9" eb="10">
      <t>シタ</t>
    </rPh>
    <phoneticPr fontId="3"/>
  </si>
  <si>
    <t>注2：端数処理の関係上、各項目の数値の和が合計値と一致しないことがある。</t>
  </si>
  <si>
    <t>振興局</t>
    <rPh sb="0" eb="3">
      <t>シンコウキョク</t>
    </rPh>
    <phoneticPr fontId="3"/>
  </si>
  <si>
    <t>計</t>
    <rPh sb="0" eb="1">
      <t>ケイ</t>
    </rPh>
    <phoneticPr fontId="3"/>
  </si>
  <si>
    <t>空知</t>
    <rPh sb="0" eb="2">
      <t>ソラチ</t>
    </rPh>
    <phoneticPr fontId="3"/>
  </si>
  <si>
    <t>販売金額</t>
    <rPh sb="0" eb="2">
      <t>ハンバイ</t>
    </rPh>
    <rPh sb="2" eb="4">
      <t>キンガク</t>
    </rPh>
    <phoneticPr fontId="3"/>
  </si>
  <si>
    <t>後志</t>
    <rPh sb="0" eb="2">
      <t>シリベシ</t>
    </rPh>
    <phoneticPr fontId="3"/>
  </si>
  <si>
    <t>日高</t>
    <rPh sb="0" eb="2">
      <t>ヒダカ</t>
    </rPh>
    <phoneticPr fontId="3"/>
  </si>
  <si>
    <t>檜山</t>
    <rPh sb="0" eb="2">
      <t>ヒヤマ</t>
    </rPh>
    <phoneticPr fontId="3"/>
  </si>
  <si>
    <t>中国（５）</t>
    <rPh sb="0" eb="2">
      <t>チュウゴク</t>
    </rPh>
    <phoneticPr fontId="3"/>
  </si>
  <si>
    <t>上川</t>
    <rPh sb="0" eb="2">
      <t>カミカワ</t>
    </rPh>
    <phoneticPr fontId="3"/>
  </si>
  <si>
    <t>留萌</t>
    <rPh sb="0" eb="2">
      <t>ルモイ</t>
    </rPh>
    <phoneticPr fontId="3"/>
  </si>
  <si>
    <t>単価（円／kg）の最高値は5月の326円、最安値は4月の272円。
前年比100％を上回ったのは9ヶ月(1～３月、5月～10月)。</t>
    <rPh sb="31" eb="32">
      <t>エン</t>
    </rPh>
    <rPh sb="49" eb="51">
      <t>カゲツ</t>
    </rPh>
    <rPh sb="58" eb="59">
      <t>ガツ</t>
    </rPh>
    <phoneticPr fontId="3"/>
  </si>
  <si>
    <t>最高値は「乾しいたけ」で4,668円、最安値は「えのきたけ」で300円。</t>
    <rPh sb="0" eb="3">
      <t>サイタカネ</t>
    </rPh>
    <rPh sb="5" eb="6">
      <t>ホ</t>
    </rPh>
    <rPh sb="17" eb="18">
      <t>エン</t>
    </rPh>
    <rPh sb="19" eb="22">
      <t>サイヤスネ</t>
    </rPh>
    <rPh sb="34" eb="35">
      <t>エン</t>
    </rPh>
    <phoneticPr fontId="3"/>
  </si>
  <si>
    <t>オホーツク</t>
  </si>
  <si>
    <t>十勝</t>
    <rPh sb="0" eb="2">
      <t>トカチ</t>
    </rPh>
    <phoneticPr fontId="3"/>
  </si>
  <si>
    <t>根室</t>
    <rPh sb="0" eb="2">
      <t>ネムロ</t>
    </rPh>
    <phoneticPr fontId="3"/>
  </si>
  <si>
    <t>Ｈ３０</t>
  </si>
  <si>
    <t>Ｈ３１R1</t>
  </si>
  <si>
    <t>振興局不明</t>
    <rPh sb="0" eb="3">
      <t>シンコウキョク</t>
    </rPh>
    <rPh sb="3" eb="5">
      <t>フメイ</t>
    </rPh>
    <phoneticPr fontId="3"/>
  </si>
  <si>
    <t>品目・区分</t>
    <rPh sb="0" eb="2">
      <t>ヒンモク</t>
    </rPh>
    <rPh sb="3" eb="5">
      <t>クブン</t>
    </rPh>
    <phoneticPr fontId="3"/>
  </si>
  <si>
    <t>乾きくらげ</t>
    <rPh sb="0" eb="1">
      <t>カン</t>
    </rPh>
    <phoneticPr fontId="3"/>
  </si>
  <si>
    <t>（上段：数量 - kg、中段：単価 - 円、下段：金額 - 円）</t>
  </si>
  <si>
    <t>６　道外産きのこ類の地域別入荷量及び販売単価、販売金額</t>
  </si>
  <si>
    <t>地域</t>
    <rPh sb="0" eb="2">
      <t>チイキ</t>
    </rPh>
    <phoneticPr fontId="3"/>
  </si>
  <si>
    <t>地域区分</t>
    <rPh sb="0" eb="2">
      <t>チイキ</t>
    </rPh>
    <rPh sb="2" eb="4">
      <t>クブン</t>
    </rPh>
    <phoneticPr fontId="3"/>
  </si>
  <si>
    <t>都府県</t>
    <rPh sb="0" eb="3">
      <t>トフケン</t>
    </rPh>
    <phoneticPr fontId="3"/>
  </si>
  <si>
    <t>東北（６）</t>
    <rPh sb="0" eb="2">
      <t>トウホク</t>
    </rPh>
    <phoneticPr fontId="3"/>
  </si>
  <si>
    <r>
      <t>入荷量</t>
    </r>
    <r>
      <rPr>
        <sz val="8"/>
        <rFont val="ＭＳ Ｐゴシック"/>
        <family val="3"/>
        <charset val="128"/>
      </rPr>
      <t>（㎏）</t>
    </r>
    <rPh sb="0" eb="3">
      <t>ニュウカリョウ</t>
    </rPh>
    <phoneticPr fontId="3"/>
  </si>
  <si>
    <t>単価（円／kg）の最高値は1月の733円、最安値は8月の278円。
前年比100％を上回ったのは4ヶ月(1月～3月、9月)。</t>
    <rPh sb="49" eb="51">
      <t>カゲツ</t>
    </rPh>
    <rPh sb="53" eb="54">
      <t>ガツ</t>
    </rPh>
    <rPh sb="56" eb="57">
      <t>ガツ</t>
    </rPh>
    <rPh sb="59" eb="60">
      <t>ガツ</t>
    </rPh>
    <phoneticPr fontId="3"/>
  </si>
  <si>
    <t>青森、岩手、宮城、秋田、山形、福島</t>
    <rPh sb="0" eb="2">
      <t>アオモリ</t>
    </rPh>
    <rPh sb="3" eb="5">
      <t>イワテ</t>
    </rPh>
    <rPh sb="6" eb="8">
      <t>ミヤギ</t>
    </rPh>
    <rPh sb="9" eb="11">
      <t>アキタ</t>
    </rPh>
    <rPh sb="12" eb="14">
      <t>ヤマガタ</t>
    </rPh>
    <rPh sb="15" eb="17">
      <t>フクシマ</t>
    </rPh>
    <phoneticPr fontId="3"/>
  </si>
  <si>
    <t>南関東（４）</t>
    <rPh sb="0" eb="1">
      <t>ミナミ</t>
    </rPh>
    <rPh sb="1" eb="3">
      <t>カントウ</t>
    </rPh>
    <phoneticPr fontId="3"/>
  </si>
  <si>
    <t>埼玉、千葉、東京、神奈川</t>
    <rPh sb="0" eb="2">
      <t>サイタマ</t>
    </rPh>
    <rPh sb="3" eb="5">
      <t>チバ</t>
    </rPh>
    <rPh sb="6" eb="8">
      <t>トウキョウ</t>
    </rPh>
    <rPh sb="9" eb="12">
      <t>カナガワ</t>
    </rPh>
    <phoneticPr fontId="3"/>
  </si>
  <si>
    <t>北関東・甲信越（５）</t>
    <rPh sb="0" eb="1">
      <t>キタ</t>
    </rPh>
    <rPh sb="1" eb="3">
      <t>カントウ</t>
    </rPh>
    <rPh sb="4" eb="7">
      <t>コウシンエツ</t>
    </rPh>
    <phoneticPr fontId="3"/>
  </si>
  <si>
    <t>茨城、栃木、群馬、山梨、長野</t>
    <rPh sb="0" eb="2">
      <t>イバラキ</t>
    </rPh>
    <rPh sb="3" eb="5">
      <t>トチギ</t>
    </rPh>
    <rPh sb="6" eb="8">
      <t>グンマ</t>
    </rPh>
    <rPh sb="9" eb="11">
      <t>ヤマナシ</t>
    </rPh>
    <rPh sb="12" eb="14">
      <t>ナガノ</t>
    </rPh>
    <phoneticPr fontId="3"/>
  </si>
  <si>
    <t>前年との比較 （括弧内は前年比（%）)</t>
  </si>
  <si>
    <t>北陸（４）</t>
    <rPh sb="0" eb="2">
      <t>ホクリク</t>
    </rPh>
    <phoneticPr fontId="3"/>
  </si>
  <si>
    <t>新潟、富山、石川、福井</t>
    <rPh sb="0" eb="2">
      <t>ニイガタ</t>
    </rPh>
    <rPh sb="3" eb="5">
      <t>トヤマ</t>
    </rPh>
    <rPh sb="6" eb="8">
      <t>イシカワ</t>
    </rPh>
    <rPh sb="9" eb="11">
      <t>フクイ</t>
    </rPh>
    <phoneticPr fontId="3"/>
  </si>
  <si>
    <t>岐阜、静岡、愛知、三重</t>
    <rPh sb="0" eb="2">
      <t>ギフ</t>
    </rPh>
    <rPh sb="3" eb="5">
      <t>シズオカ</t>
    </rPh>
    <rPh sb="6" eb="8">
      <t>アイチ</t>
    </rPh>
    <rPh sb="9" eb="11">
      <t>ミエ</t>
    </rPh>
    <phoneticPr fontId="3"/>
  </si>
  <si>
    <t>四国（４）</t>
    <rPh sb="0" eb="2">
      <t>シコク</t>
    </rPh>
    <phoneticPr fontId="3"/>
  </si>
  <si>
    <t>最も多かったのは「生しいたけ」で769百万円、最も少なかったのは「乾しいたけ」で390千円。</t>
    <rPh sb="33" eb="34">
      <t>ホ</t>
    </rPh>
    <phoneticPr fontId="3"/>
  </si>
  <si>
    <t>滋賀、京都、大阪、兵庫、奈良、和歌山</t>
    <rPh sb="0" eb="2">
      <t>シガ</t>
    </rPh>
    <rPh sb="3" eb="5">
      <t>キョウト</t>
    </rPh>
    <rPh sb="6" eb="8">
      <t>オオサカ</t>
    </rPh>
    <rPh sb="9" eb="11">
      <t>ヒョウゴ</t>
    </rPh>
    <rPh sb="12" eb="14">
      <t>ナラ</t>
    </rPh>
    <rPh sb="15" eb="18">
      <t>ワカヤマ</t>
    </rPh>
    <phoneticPr fontId="3"/>
  </si>
  <si>
    <t>福岡、佐賀、長崎、熊本、大分、宮崎、鹿児島、沖縄</t>
    <rPh sb="0" eb="2">
      <t>フクオカ</t>
    </rPh>
    <rPh sb="3" eb="5">
      <t>サガ</t>
    </rPh>
    <rPh sb="6" eb="8">
      <t>ナガサキ</t>
    </rPh>
    <rPh sb="9" eb="11">
      <t>クマモト</t>
    </rPh>
    <rPh sb="12" eb="14">
      <t>オオイタ</t>
    </rPh>
    <rPh sb="15" eb="17">
      <t>ミヤザキ</t>
    </rPh>
    <rPh sb="18" eb="21">
      <t>カゴシマ</t>
    </rPh>
    <rPh sb="22" eb="24">
      <t>オキナワ</t>
    </rPh>
    <phoneticPr fontId="3"/>
  </si>
  <si>
    <t>合計</t>
    <rPh sb="0" eb="2">
      <t>ゴウケイ</t>
    </rPh>
    <phoneticPr fontId="3"/>
  </si>
  <si>
    <t>（上段：数量 - kg、中段：金額 - 千円、下段：単価- 円）</t>
    <rPh sb="26" eb="28">
      <t>タンカ</t>
    </rPh>
    <phoneticPr fontId="3"/>
  </si>
  <si>
    <t>95%以上</t>
    <rPh sb="3" eb="5">
      <t>イジョウ</t>
    </rPh>
    <phoneticPr fontId="3"/>
  </si>
  <si>
    <t>１　きのこ類の産地別（道内、道外）入荷量及び販売単価、販売金額（対前年比）</t>
    <rPh sb="5" eb="6">
      <t>ルイ</t>
    </rPh>
    <rPh sb="17" eb="20">
      <t>ニュウカリョウ</t>
    </rPh>
    <rPh sb="22" eb="24">
      <t>ハンバイ</t>
    </rPh>
    <rPh sb="27" eb="29">
      <t>ハンバイ</t>
    </rPh>
    <rPh sb="32" eb="33">
      <t>タイ</t>
    </rPh>
    <rPh sb="33" eb="35">
      <t>ゼンネン</t>
    </rPh>
    <rPh sb="35" eb="36">
      <t>ヒ</t>
    </rPh>
    <phoneticPr fontId="3"/>
  </si>
  <si>
    <t>（道外産のうち外国産）</t>
  </si>
  <si>
    <t>H29</t>
  </si>
  <si>
    <t>Ｈ２９</t>
  </si>
  <si>
    <r>
      <t>販売金額</t>
    </r>
    <r>
      <rPr>
        <sz val="8"/>
        <rFont val="ＭＳ Ｐゴシック"/>
        <family val="3"/>
        <charset val="128"/>
      </rPr>
      <t>（千円）</t>
    </r>
    <rPh sb="0" eb="2">
      <t>ハンバイ</t>
    </rPh>
    <rPh sb="2" eb="4">
      <t>キンガク</t>
    </rPh>
    <rPh sb="5" eb="7">
      <t>センエン</t>
    </rPh>
    <phoneticPr fontId="3"/>
  </si>
  <si>
    <t>令和3年</t>
    <rPh sb="0" eb="2">
      <t>レイワ</t>
    </rPh>
    <phoneticPr fontId="3"/>
  </si>
  <si>
    <t>H30</t>
  </si>
  <si>
    <t>下落（前年比95%未満）</t>
  </si>
  <si>
    <t>（国内産）</t>
  </si>
  <si>
    <r>
      <t>販売金額</t>
    </r>
    <r>
      <rPr>
        <sz val="9"/>
        <color theme="1"/>
        <rFont val="ＭＳ Ｐゴシック"/>
        <family val="3"/>
        <charset val="128"/>
      </rPr>
      <t>（千円）</t>
    </r>
    <rPh sb="0" eb="2">
      <t>ハンバイ</t>
    </rPh>
    <rPh sb="2" eb="4">
      <t>キンガク</t>
    </rPh>
    <rPh sb="5" eb="7">
      <t>センエン</t>
    </rPh>
    <phoneticPr fontId="3"/>
  </si>
  <si>
    <t>－</t>
  </si>
  <si>
    <t>(ねまがりたけ）</t>
  </si>
  <si>
    <t>ぎょうじゃ</t>
  </si>
  <si>
    <t>にんにく</t>
  </si>
  <si>
    <t>Ｈ31R1</t>
  </si>
  <si>
    <t>H29.</t>
  </si>
  <si>
    <t>H30.</t>
  </si>
  <si>
    <t xml:space="preserve">えぞ雪の下(160.8)、
生きくらげ(118.1)、
乾しいたけ(104.3)、
ひらたけ(101.4)
</t>
  </si>
  <si>
    <t>外国
(中国産）</t>
    <rPh sb="0" eb="2">
      <t>ガイコク</t>
    </rPh>
    <rPh sb="4" eb="6">
      <t>チュウゴク</t>
    </rPh>
    <rPh sb="6" eb="7">
      <t>サン</t>
    </rPh>
    <phoneticPr fontId="3"/>
  </si>
  <si>
    <t>外国産</t>
    <rPh sb="0" eb="2">
      <t>ガイコク</t>
    </rPh>
    <rPh sb="2" eb="3">
      <t>コクサン</t>
    </rPh>
    <phoneticPr fontId="3"/>
  </si>
  <si>
    <t>中国産</t>
    <rPh sb="0" eb="2">
      <t>チュウゴク</t>
    </rPh>
    <rPh sb="2" eb="3">
      <t>サン</t>
    </rPh>
    <phoneticPr fontId="3"/>
  </si>
  <si>
    <t>乾きくらげは今年度入荷がないため前年比(%)は算出できない。</t>
    <rPh sb="0" eb="1">
      <t>ホ</t>
    </rPh>
    <rPh sb="6" eb="9">
      <t>コンネンド</t>
    </rPh>
    <rPh sb="9" eb="11">
      <t>ニュウカ</t>
    </rPh>
    <rPh sb="16" eb="19">
      <t>ゼンネンヒ</t>
    </rPh>
    <rPh sb="23" eb="25">
      <t>サンシュツ</t>
    </rPh>
    <phoneticPr fontId="3"/>
  </si>
  <si>
    <t>令和2年</t>
    <rPh sb="0" eb="2">
      <t>レイワ</t>
    </rPh>
    <phoneticPr fontId="3"/>
  </si>
  <si>
    <t>販売金額</t>
  </si>
  <si>
    <t>R3</t>
  </si>
  <si>
    <t>内線   28-472</t>
    <rPh sb="0" eb="2">
      <t>ナイセン</t>
    </rPh>
    <phoneticPr fontId="3"/>
  </si>
  <si>
    <t>H3１R1</t>
  </si>
  <si>
    <t>入荷なし</t>
    <rPh sb="0" eb="2">
      <t>ニュウカ</t>
    </rPh>
    <phoneticPr fontId="3"/>
  </si>
  <si>
    <r>
      <t>販売金額</t>
    </r>
    <r>
      <rPr>
        <sz val="9"/>
        <rFont val="ＭＳ Ｐゴシック"/>
        <family val="3"/>
        <charset val="128"/>
      </rPr>
      <t>（千円）</t>
    </r>
    <rPh sb="0" eb="2">
      <t>ハンバイ</t>
    </rPh>
    <rPh sb="2" eb="4">
      <t>キンガク</t>
    </rPh>
    <rPh sb="5" eb="7">
      <t>センエン</t>
    </rPh>
    <phoneticPr fontId="3"/>
  </si>
  <si>
    <t>(ェ)</t>
  </si>
  <si>
    <r>
      <t>50%以上</t>
    </r>
    <r>
      <rPr>
        <sz val="11"/>
        <rFont val="ＭＳ Ｐゴシック"/>
        <family val="3"/>
        <charset val="128"/>
      </rPr>
      <t>95%未満</t>
    </r>
  </si>
  <si>
    <r>
      <t>エ　ひらたけ</t>
    </r>
    <r>
      <rPr>
        <sz val="11"/>
        <rFont val="ＭＳ Ｐゴシック"/>
        <family val="3"/>
        <charset val="128"/>
      </rPr>
      <t>　</t>
    </r>
  </si>
  <si>
    <t>サ　えぞ雪の下</t>
  </si>
  <si>
    <t>- 18　-</t>
  </si>
  <si>
    <t>R３年
入荷なし</t>
    <rPh sb="2" eb="3">
      <t>ネン</t>
    </rPh>
    <rPh sb="3" eb="4">
      <t>ヘイネン</t>
    </rPh>
    <rPh sb="4" eb="6">
      <t>ニュウカ</t>
    </rPh>
    <phoneticPr fontId="3"/>
  </si>
  <si>
    <r>
      <t>道内の主要な卸売市場</t>
    </r>
    <r>
      <rPr>
        <sz val="11"/>
        <rFont val="ＭＳ Ｐゴシック"/>
        <family val="3"/>
        <charset val="128"/>
      </rPr>
      <t>（10市場11社）</t>
    </r>
  </si>
  <si>
    <t>令和3年１月～12月</t>
    <rPh sb="0" eb="2">
      <t>レイワ</t>
    </rPh>
    <rPh sb="3" eb="4">
      <t>ネン</t>
    </rPh>
    <phoneticPr fontId="3"/>
  </si>
  <si>
    <t>最も多かったのは「ぶなしめじ」で1,249ﾄﾝ。最も少なかったのは「乾しいたけ」で81㎏。</t>
    <rPh sb="0" eb="1">
      <t>モット</t>
    </rPh>
    <rPh sb="2" eb="3">
      <t>オオ</t>
    </rPh>
    <rPh sb="24" eb="25">
      <t>モット</t>
    </rPh>
    <rPh sb="26" eb="27">
      <t>スク</t>
    </rPh>
    <rPh sb="34" eb="35">
      <t>ホ</t>
    </rPh>
    <phoneticPr fontId="3"/>
  </si>
  <si>
    <t xml:space="preserve">
</t>
  </si>
  <si>
    <t>えぞ雪の下(100)、生きくらげ(100)、
生しいたけ（99.9)、なめこ（99.6)、
たもぎたけ（99.2）、まいたけ（97.7）、
ぶなしめじ(94.3)</t>
  </si>
  <si>
    <t>単価（円／kg）の最高値は12月の803円、最安値は6月の556円。
前年比100％を上回ったのは7ヶ月(1月～3月、8月、10月～12月)。</t>
    <rPh sb="50" eb="52">
      <t>カゲツ</t>
    </rPh>
    <rPh sb="54" eb="55">
      <t>ガツ</t>
    </rPh>
    <rPh sb="57" eb="58">
      <t>ガツ</t>
    </rPh>
    <rPh sb="60" eb="61">
      <t>ガツ</t>
    </rPh>
    <rPh sb="64" eb="65">
      <t>ガツ</t>
    </rPh>
    <rPh sb="68" eb="69">
      <t>ガツ</t>
    </rPh>
    <phoneticPr fontId="3"/>
  </si>
  <si>
    <t>入荷量の最大値は4月の45トン、最小値は8月の35トン。
前年比100％を上回ったのは2ヶ月(1月・4月)。</t>
    <rPh sb="44" eb="46">
      <t>カゲツ</t>
    </rPh>
    <rPh sb="51" eb="52">
      <t>ガツ</t>
    </rPh>
    <phoneticPr fontId="3"/>
  </si>
  <si>
    <t>単価（円／kg）の最高値は10月の919円、最安値は8月の717円。
前年比100％を上回ったのは6ヶ月(1月～2月、4～6月、9月)。</t>
    <rPh sb="32" eb="33">
      <t>エン</t>
    </rPh>
    <rPh sb="50" eb="52">
      <t>カゲツ</t>
    </rPh>
    <rPh sb="57" eb="58">
      <t>ガツ</t>
    </rPh>
    <rPh sb="62" eb="63">
      <t>ガツ</t>
    </rPh>
    <phoneticPr fontId="3"/>
  </si>
  <si>
    <t>単価（円／kg）の最高値は5月の613円、最安値は11月の414円。
前年比100％を上回ったのは3ヶ月(3月、9月、12月)。</t>
    <rPh sb="50" eb="52">
      <t>カゲツ</t>
    </rPh>
    <rPh sb="54" eb="55">
      <t>ガツ</t>
    </rPh>
    <rPh sb="57" eb="58">
      <t>ガツ</t>
    </rPh>
    <rPh sb="61" eb="62">
      <t>ガツ</t>
    </rPh>
    <phoneticPr fontId="3"/>
  </si>
  <si>
    <t>入荷量の最大値は1月の9㎏、最小値は6月、７月入荷なし。
前年比100％を上回ったのは4ヶ月(1月～2月、4月～5月)。</t>
    <rPh sb="9" eb="10">
      <t>ガツ</t>
    </rPh>
    <rPh sb="22" eb="23">
      <t>ガツ</t>
    </rPh>
    <rPh sb="23" eb="25">
      <t>ニュウカ</t>
    </rPh>
    <rPh sb="44" eb="46">
      <t>カゲツ</t>
    </rPh>
    <rPh sb="48" eb="49">
      <t>ガツ</t>
    </rPh>
    <rPh sb="51" eb="52">
      <t>ガツ</t>
    </rPh>
    <rPh sb="54" eb="55">
      <t>ガツ</t>
    </rPh>
    <rPh sb="57" eb="58">
      <t>ガツ</t>
    </rPh>
    <phoneticPr fontId="3"/>
  </si>
  <si>
    <t>入荷量の最大値は12月の580㎏、最小値は6月の295㎏。
前年比100％を上回ったのは10ヶ月(1～2月・4月～7月・9～12月)。</t>
    <rPh sb="10" eb="11">
      <t>ガツ</t>
    </rPh>
    <rPh sb="46" eb="48">
      <t>カゲツ</t>
    </rPh>
    <rPh sb="52" eb="53">
      <t>ガツ</t>
    </rPh>
    <rPh sb="55" eb="56">
      <t>ガツ</t>
    </rPh>
    <rPh sb="58" eb="59">
      <t>ガツ</t>
    </rPh>
    <rPh sb="64" eb="65">
      <t>ガツ</t>
    </rPh>
    <phoneticPr fontId="3"/>
  </si>
  <si>
    <t>単価（円／kg）の最高値は7月の817円、最安値は4月の735円。
前年比100％を上回ったのは8ヶ月(5～12月）。</t>
    <rPh sb="14" eb="15">
      <t>ガツ</t>
    </rPh>
    <rPh sb="49" eb="51">
      <t>カゲツ</t>
    </rPh>
    <rPh sb="56" eb="57">
      <t>ガツ</t>
    </rPh>
    <phoneticPr fontId="3"/>
  </si>
  <si>
    <t>乾しいたけ(128.5)、
たもぎたけ(117.1)、
なめこ（108.4)、
えのきたけ（104.4)、
生きくらげ(101.5)</t>
    <rPh sb="0" eb="1">
      <t>カワ</t>
    </rPh>
    <phoneticPr fontId="3"/>
  </si>
  <si>
    <t>えのきたけ(93.9)、
ぶなしめじ（86.8)、
まいたけ（85.6)、
エリンギ(84.1)、
生しいたけ（81.6）</t>
  </si>
  <si>
    <t xml:space="preserve">なめこ（99.2)、
たもぎたけ(98.5)
</t>
  </si>
  <si>
    <t>入荷量の最大値は12月の114トン、最小値は8月の76トン。
前年比100％を上回った月は無かった。</t>
    <rPh sb="4" eb="7">
      <t>サイダイチ</t>
    </rPh>
    <rPh sb="10" eb="11">
      <t>ツキ</t>
    </rPh>
    <rPh sb="18" eb="21">
      <t>サイショウチ</t>
    </rPh>
    <rPh sb="23" eb="24">
      <t>ツキ</t>
    </rPh>
    <rPh sb="32" eb="33">
      <t>イゼン</t>
    </rPh>
    <rPh sb="39" eb="41">
      <t>ウワマワ</t>
    </rPh>
    <rPh sb="43" eb="44">
      <t>ツキ</t>
    </rPh>
    <rPh sb="45" eb="46">
      <t>ナ</t>
    </rPh>
    <phoneticPr fontId="3"/>
  </si>
  <si>
    <t>単価（円／kg）の最高値は11月の813円、最安値は8月の480円。
前年比100％を上回ったのは3ヶ月(1月～2月、9月)。</t>
    <rPh sb="50" eb="52">
      <t>カゲツ</t>
    </rPh>
    <rPh sb="54" eb="55">
      <t>ガツ</t>
    </rPh>
    <rPh sb="57" eb="58">
      <t>ガツ</t>
    </rPh>
    <rPh sb="60" eb="61">
      <t>ガツ</t>
    </rPh>
    <phoneticPr fontId="3"/>
  </si>
  <si>
    <t>入荷量の最大値は8月の80トン、最小値は2月の47トン。
前年比100％を上回ったのは３ヶ月(4月、8月、11月)。</t>
    <rPh sb="9" eb="10">
      <t>ガツ</t>
    </rPh>
    <rPh sb="44" eb="46">
      <t>カゲツ</t>
    </rPh>
    <rPh sb="48" eb="49">
      <t>ガツ</t>
    </rPh>
    <rPh sb="51" eb="52">
      <t>ガツ</t>
    </rPh>
    <rPh sb="55" eb="56">
      <t>ガツ</t>
    </rPh>
    <phoneticPr fontId="3"/>
  </si>
  <si>
    <t>入荷量の最大値は11月の136トン、最小値は7月の73トン。
前年比100％を上回ったのは4ヶ月(5月、8月、11月～12月)。</t>
    <rPh sb="10" eb="11">
      <t>ガツ</t>
    </rPh>
    <rPh sb="46" eb="48">
      <t>カゲツ</t>
    </rPh>
    <rPh sb="50" eb="51">
      <t>ガツ</t>
    </rPh>
    <rPh sb="53" eb="54">
      <t>ガツ</t>
    </rPh>
    <rPh sb="57" eb="58">
      <t>ガツ</t>
    </rPh>
    <rPh sb="61" eb="62">
      <t>ガツ</t>
    </rPh>
    <phoneticPr fontId="3"/>
  </si>
  <si>
    <t>入荷量の最大値は11月の33トン、最小値は3月の17トン。
前年比100％を上回ったのは3ヶ月(5月、8月、11月)。</t>
    <rPh sb="10" eb="11">
      <t>ガツ</t>
    </rPh>
    <rPh sb="45" eb="47">
      <t>カゲツ</t>
    </rPh>
    <rPh sb="49" eb="50">
      <t>ガツ</t>
    </rPh>
    <rPh sb="52" eb="53">
      <t>ガツ</t>
    </rPh>
    <rPh sb="56" eb="57">
      <t>ガツ</t>
    </rPh>
    <phoneticPr fontId="3"/>
  </si>
  <si>
    <t>ぜんまい(224.6)、
わらび（123.8）</t>
  </si>
  <si>
    <t>ぎょうじゃにんにく（99.5）、わらび（98.4)、
ふき(98.3)、わさび（95.6）、たらのめ（85.9）、
うど(72.3)、こごみ（71.1）</t>
  </si>
  <si>
    <t>最高値は「たらのめ」で3,774円、最安値は「わらび」で568円。</t>
    <rPh sb="0" eb="3">
      <t>サイタカネ</t>
    </rPh>
    <rPh sb="16" eb="17">
      <t>エン</t>
    </rPh>
    <rPh sb="18" eb="21">
      <t>サイヤスネ</t>
    </rPh>
    <rPh sb="31" eb="32">
      <t>エン</t>
    </rPh>
    <phoneticPr fontId="3"/>
  </si>
  <si>
    <t>こごみ（77.3）、</t>
  </si>
  <si>
    <t>入荷量の最大値は11月の2,683㎏、最小値は8月の808㎏。
前年比100％を上回ったのは4ヶ月(1月・9～10月、12月)。</t>
    <rPh sb="47" eb="49">
      <t>カゲツ</t>
    </rPh>
    <rPh sb="57" eb="58">
      <t>ガツ</t>
    </rPh>
    <rPh sb="61" eb="62">
      <t>ガツ</t>
    </rPh>
    <phoneticPr fontId="3"/>
  </si>
  <si>
    <t>単価（円／kg）の最高値は3月、8月、9月の10,800円、最安値は11月の2,665円。
前年比100％を上回ったのは8ヶ月(2月、3月、5月、8月～12月)。</t>
    <rPh sb="17" eb="18">
      <t>ガツ</t>
    </rPh>
    <rPh sb="20" eb="21">
      <t>ガツ</t>
    </rPh>
    <rPh sb="61" eb="63">
      <t>カゲツ</t>
    </rPh>
    <rPh sb="65" eb="66">
      <t>ガツ</t>
    </rPh>
    <rPh sb="68" eb="69">
      <t>ガツ</t>
    </rPh>
    <rPh sb="71" eb="72">
      <t>ガツ</t>
    </rPh>
    <rPh sb="74" eb="75">
      <t>ガツ</t>
    </rPh>
    <rPh sb="78" eb="79">
      <t>ガツ</t>
    </rPh>
    <phoneticPr fontId="3"/>
  </si>
  <si>
    <t>単価（円／kg）の最高値は5月の1,589円、最安値は12月の1,091円。
前年比100％を上回ったのは10ヶ月(1～8月、10～11月)。</t>
  </si>
  <si>
    <t>１２月</t>
    <phoneticPr fontId="3"/>
  </si>
  <si>
    <t>前年比：％</t>
    <rPh sb="0" eb="3">
      <t>ゼンネンヒ</t>
    </rPh>
    <phoneticPr fontId="3"/>
  </si>
  <si>
    <t>令和４年１１月</t>
    <rPh sb="0" eb="2">
      <t>レイワ</t>
    </rPh>
    <rPh sb="3" eb="4">
      <t>ネン</t>
    </rPh>
    <phoneticPr fontId="3"/>
  </si>
  <si>
    <t>令和 4 年1１月</t>
    <rPh sb="0" eb="2">
      <t>レイワ</t>
    </rPh>
    <rPh sb="5" eb="6">
      <t>ネン</t>
    </rPh>
    <rPh sb="8" eb="9">
      <t>ツキ</t>
    </rPh>
    <phoneticPr fontId="3"/>
  </si>
  <si>
    <t>注1：まいたけ、生・乾きくらげ、えぞ雪の下は、道外産の流通なし</t>
    <rPh sb="0" eb="1">
      <t>チュウ</t>
    </rPh>
    <rPh sb="8" eb="9">
      <t>ナマ</t>
    </rPh>
    <rPh sb="10" eb="11">
      <t>カン</t>
    </rPh>
    <rPh sb="18" eb="19">
      <t>ユキ</t>
    </rPh>
    <rPh sb="20" eb="21">
      <t>シタ</t>
    </rPh>
    <rPh sb="23" eb="25">
      <t>ドウガイ</t>
    </rPh>
    <rPh sb="25" eb="26">
      <t>サン</t>
    </rPh>
    <rPh sb="27" eb="29">
      <t>リュウツウ</t>
    </rPh>
    <phoneticPr fontId="3"/>
  </si>
  <si>
    <t xml:space="preserve">たけのこ(147.9)、ぜんまい(131.9)、
ぎょうじゃにんにく（126.1）、うど（116.5）、
たらのめ（112.2）、ふき（112）、わらび（101.8）
</t>
    <phoneticPr fontId="3"/>
  </si>
  <si>
    <t>ぜんまい（296.3）、
わらび(125.9）、
ふき(107.2)、
たらのめ（105.0）</t>
    <phoneticPr fontId="3"/>
  </si>
  <si>
    <t xml:space="preserve">ぶなしめじ(95.7)
</t>
    <phoneticPr fontId="3"/>
  </si>
  <si>
    <t xml:space="preserve">まいたけ(91.7)、
なめこ(91.5)、
えのきたけ(90.0)、
たもぎたけ(87.1)、
エリンギ(84.1)、
生しいたけ(83.2)、
乾しいたけ(81.2)
</t>
    <phoneticPr fontId="3"/>
  </si>
  <si>
    <t>イ　販売単価（円／㎏）</t>
    <phoneticPr fontId="3"/>
  </si>
  <si>
    <t>最も多かったのは「ふき」で66ﾄﾝ、最も少なかったのは「ぜんまい」で515㎏</t>
    <rPh sb="0" eb="1">
      <t>モット</t>
    </rPh>
    <rPh sb="2" eb="3">
      <t>オオ</t>
    </rPh>
    <rPh sb="18" eb="19">
      <t>モット</t>
    </rPh>
    <rPh sb="20" eb="21">
      <t>スク</t>
    </rPh>
    <phoneticPr fontId="3"/>
  </si>
  <si>
    <t>えぞ雪の下(99.8)、
生しいたけ(98.1)、
エリンギ（95.6)、
ひらたけ（95.0)</t>
    <phoneticPr fontId="3"/>
  </si>
  <si>
    <t>まいたけ（93.3)、
ぶなしめじ(90.7)</t>
    <phoneticPr fontId="3"/>
  </si>
  <si>
    <t>単価（円／kg）の最高値は9月の419円、最安値は5月の388円。
前年比100％を全ての月で上回った。</t>
    <rPh sb="31" eb="32">
      <t>エン</t>
    </rPh>
    <rPh sb="42" eb="43">
      <t>スベ</t>
    </rPh>
    <rPh sb="45" eb="46">
      <t>ツキ</t>
    </rPh>
    <phoneticPr fontId="3"/>
  </si>
  <si>
    <t>イ　販売単価（円／kg）</t>
    <phoneticPr fontId="3"/>
  </si>
  <si>
    <t>入荷量の最大値は10月の1,668㎏、最小値は１月の1,036㎏。
前年比100％を上回ったのは1ヶ月(5月)。</t>
    <rPh sb="49" eb="51">
      <t>カゲツ</t>
    </rPh>
    <rPh sb="53" eb="54">
      <t>ガツ</t>
    </rPh>
    <phoneticPr fontId="3"/>
  </si>
  <si>
    <t>最も多かったのは、「ぎょうじゃにんにく」で52百万円、最も少なかったのは「ぜんまい」で43万円。</t>
    <rPh sb="0" eb="1">
      <t>モット</t>
    </rPh>
    <rPh sb="27" eb="28">
      <t>モット</t>
    </rPh>
    <rPh sb="29" eb="30">
      <t>スク</t>
    </rPh>
    <rPh sb="45" eb="46">
      <t>マン</t>
    </rPh>
    <rPh sb="46" eb="47">
      <t>エン</t>
    </rPh>
    <phoneticPr fontId="3"/>
  </si>
  <si>
    <t xml:space="preserve">わさび(99.5)、
うど（97.5）
</t>
    <phoneticPr fontId="3"/>
  </si>
  <si>
    <t>ぎょうじゃにんにく(94.7)、
たけのこ（89.9）、
こごみ(40.6)</t>
    <phoneticPr fontId="3"/>
  </si>
  <si>
    <r>
      <t>入荷量</t>
    </r>
    <r>
      <rPr>
        <sz val="9"/>
        <color theme="1"/>
        <rFont val="ＭＳ Ｐゴシック"/>
        <family val="3"/>
        <charset val="128"/>
      </rPr>
      <t>（kg）</t>
    </r>
    <rPh sb="0" eb="3">
      <t>ニュウカリョウ</t>
    </rPh>
    <phoneticPr fontId="3"/>
  </si>
  <si>
    <t>（単位：円／kg）</t>
    <rPh sb="1" eb="3">
      <t>タンイ</t>
    </rPh>
    <rPh sb="4" eb="5">
      <t>エン</t>
    </rPh>
    <phoneticPr fontId="3"/>
  </si>
  <si>
    <r>
      <t>販売単価</t>
    </r>
    <r>
      <rPr>
        <sz val="8"/>
        <rFont val="ＭＳ Ｐゴシック"/>
        <family val="3"/>
        <charset val="128"/>
      </rPr>
      <t>（円／kg）</t>
    </r>
    <rPh sb="0" eb="2">
      <t>ハンバイ</t>
    </rPh>
    <rPh sb="2" eb="3">
      <t>タン</t>
    </rPh>
    <rPh sb="3" eb="4">
      <t>アタイ</t>
    </rPh>
    <rPh sb="5" eb="6">
      <t>エン</t>
    </rPh>
    <phoneticPr fontId="3"/>
  </si>
  <si>
    <t>入荷量（kg）</t>
    <rPh sb="0" eb="3">
      <t>ニュウカリョウ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</si>
</sst>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#,##0;&quot;△ &quot;#,##0"/>
    <numFmt numFmtId="178" formatCode="0.0;&quot;△ &quot;0.0"/>
    <numFmt numFmtId="179" formatCode="0.0%"/>
    <numFmt numFmtId="180" formatCode="#,##0\ ;&quot;△ &quot;#,##0"/>
    <numFmt numFmtId="181" formatCode="#,##0_ "/>
    <numFmt numFmtId="182" formatCode="#,##0.0_ "/>
    <numFmt numFmtId="183" formatCode="0.0_ "/>
    <numFmt numFmtId="184" formatCode="#,##0,"/>
    <numFmt numFmtId="185" formatCode="0.0_);[Red]\(0.0\)"/>
    <numFmt numFmtId="186" formatCode="#,##0.0;&quot;△ &quot;#,##0.0"/>
    <numFmt numFmtId="187" formatCode="#,##0_);\(#,##0\)"/>
  </numFmts>
  <fonts count="47" x14ac:knownFonts="1"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24"/>
      <color rgb="FF0000FF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20"/>
      <color rgb="FF000080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1"/>
      <color rgb="FF00206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000080"/>
      <name val="ＭＳ Ｐゴシック"/>
      <family val="3"/>
    </font>
    <font>
      <sz val="11"/>
      <color rgb="FF000080"/>
      <name val="ＭＳ Ｐゴシック"/>
      <family val="3"/>
    </font>
    <font>
      <b/>
      <u/>
      <sz val="12"/>
      <color rgb="FF000080"/>
      <name val="ＭＳ Ｐゴシック"/>
      <family val="3"/>
    </font>
    <font>
      <sz val="12"/>
      <color rgb="FF000080"/>
      <name val="ＭＳ Ｐゴシック"/>
      <family val="3"/>
    </font>
    <font>
      <sz val="11"/>
      <color rgb="FF0000FF"/>
      <name val="ＭＳ Ｐゴシック"/>
      <family val="3"/>
    </font>
    <font>
      <b/>
      <sz val="11"/>
      <name val="ＭＳ Ｐゴシック"/>
      <family val="3"/>
    </font>
    <font>
      <b/>
      <sz val="11"/>
      <color rgb="FF000080"/>
      <name val="ＭＳ Ｐゴシック"/>
      <family val="3"/>
    </font>
    <font>
      <sz val="12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  <scheme val="minor"/>
    </font>
    <font>
      <b/>
      <sz val="9"/>
      <name val="ＭＳ Ｐゴシック"/>
      <family val="3"/>
      <scheme val="minor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20"/>
      <name val="ＭＳ Ｐゴシック"/>
      <family val="3"/>
      <scheme val="minor"/>
    </font>
    <font>
      <sz val="18"/>
      <name val="ＭＳ Ｐゴシック"/>
      <family val="3"/>
      <scheme val="minor"/>
    </font>
    <font>
      <sz val="12"/>
      <name val="ＭＳ ゴシック"/>
      <family val="3"/>
    </font>
    <font>
      <sz val="16"/>
      <name val="ＭＳ Ｐゴシック"/>
      <family val="3"/>
      <scheme val="minor"/>
    </font>
    <font>
      <sz val="9"/>
      <name val="ＭＳ ゴシック"/>
      <family val="3"/>
    </font>
    <font>
      <b/>
      <sz val="16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2"/>
      <color theme="1"/>
      <name val="ＭＳ Ｐゴシック"/>
      <family val="3"/>
      <scheme val="minor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18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 style="thin">
        <color indexed="64"/>
      </diagonal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 diagonalDown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  <border diagonalDown="1"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 style="hair">
        <color auto="1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 diagonalDown="1">
      <left style="hair">
        <color auto="1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auto="1"/>
      </right>
      <top/>
      <bottom/>
      <diagonal/>
    </border>
    <border diagonalDown="1">
      <left style="double">
        <color indexed="64"/>
      </left>
      <right style="hair">
        <color auto="1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hair">
        <color auto="1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double">
        <color indexed="64"/>
      </left>
      <right style="hair">
        <color auto="1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 style="hair">
        <color auto="1"/>
      </right>
      <top style="hair">
        <color indexed="64"/>
      </top>
      <bottom style="double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Down="1">
      <left style="hair">
        <color indexed="64"/>
      </left>
      <right style="hair">
        <color indexed="64"/>
      </right>
      <top style="double">
        <color indexed="64"/>
      </top>
      <bottom/>
      <diagonal style="thin">
        <color indexed="64"/>
      </diagonal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auto="1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auto="1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hair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Down="1">
      <left/>
      <right style="hair">
        <color auto="1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/>
      <top style="double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auto="1"/>
      </left>
      <right/>
      <top style="hair">
        <color auto="1"/>
      </top>
      <bottom style="thin">
        <color indexed="64"/>
      </bottom>
      <diagonal style="thin">
        <color indexed="64"/>
      </diagonal>
    </border>
    <border diagonalDown="1">
      <left style="hair">
        <color auto="1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/>
      <top style="hair">
        <color indexed="64"/>
      </top>
      <bottom style="double">
        <color indexed="64"/>
      </bottom>
      <diagonal style="thin">
        <color indexed="64"/>
      </diagonal>
    </border>
    <border>
      <left style="hair">
        <color auto="1"/>
      </left>
      <right/>
      <top style="double">
        <color indexed="64"/>
      </top>
      <bottom style="hair">
        <color indexed="64"/>
      </bottom>
      <diagonal/>
    </border>
    <border diagonalDown="1">
      <left style="hair">
        <color auto="1"/>
      </left>
      <right/>
      <top style="hair">
        <color auto="1"/>
      </top>
      <bottom style="hair">
        <color auto="1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Down="1"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hair">
        <color auto="1"/>
      </left>
      <right style="double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61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Fill="1" applyBorder="1" applyAlignment="1">
      <alignment vertical="center" textRotation="255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 shrinkToFi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/>
    <xf numFmtId="0" fontId="11" fillId="0" borderId="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5" fillId="2" borderId="2" xfId="7" applyFont="1" applyFill="1" applyBorder="1" applyAlignment="1">
      <alignment vertical="center"/>
    </xf>
    <xf numFmtId="1" fontId="15" fillId="2" borderId="2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38" fontId="15" fillId="3" borderId="2" xfId="7" applyFont="1" applyFill="1" applyBorder="1" applyAlignment="1">
      <alignment vertical="center"/>
    </xf>
    <xf numFmtId="38" fontId="15" fillId="2" borderId="0" xfId="7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15" fillId="3" borderId="2" xfId="0" applyNumberFormat="1" applyFont="1" applyFill="1" applyBorder="1" applyAlignment="1">
      <alignment vertical="center"/>
    </xf>
    <xf numFmtId="1" fontId="15" fillId="4" borderId="2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38" fontId="0" fillId="0" borderId="0" xfId="7" applyFont="1" applyAlignment="1">
      <alignment vertical="center"/>
    </xf>
    <xf numFmtId="38" fontId="13" fillId="0" borderId="0" xfId="7" applyFont="1" applyAlignment="1">
      <alignment vertical="center"/>
    </xf>
    <xf numFmtId="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1" fillId="0" borderId="0" xfId="0" applyFont="1" applyFill="1" applyAlignment="1"/>
    <xf numFmtId="0" fontId="1" fillId="0" borderId="0" xfId="0" applyFont="1" applyFill="1"/>
    <xf numFmtId="0" fontId="22" fillId="0" borderId="0" xfId="0" applyFont="1" applyFill="1"/>
    <xf numFmtId="0" fontId="23" fillId="0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4" fillId="0" borderId="0" xfId="0" applyFont="1" applyFill="1"/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24" fillId="0" borderId="0" xfId="0" applyFont="1" applyFill="1" applyAlignment="1"/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31" xfId="0" applyFont="1" applyFill="1" applyBorder="1" applyAlignment="1">
      <alignment horizontal="center" vertical="center" shrinkToFit="1"/>
    </xf>
    <xf numFmtId="177" fontId="26" fillId="2" borderId="32" xfId="0" applyNumberFormat="1" applyFont="1" applyFill="1" applyBorder="1" applyAlignment="1">
      <alignment horizontal="right" vertical="center" shrinkToFit="1"/>
    </xf>
    <xf numFmtId="178" fontId="26" fillId="2" borderId="33" xfId="0" applyNumberFormat="1" applyFont="1" applyFill="1" applyBorder="1" applyAlignment="1">
      <alignment horizontal="center" vertical="center" shrinkToFit="1"/>
    </xf>
    <xf numFmtId="179" fontId="26" fillId="2" borderId="34" xfId="2" applyNumberFormat="1" applyFont="1" applyFill="1" applyBorder="1" applyAlignment="1">
      <alignment horizontal="center" vertical="center" shrinkToFit="1"/>
    </xf>
    <xf numFmtId="177" fontId="26" fillId="2" borderId="35" xfId="0" applyNumberFormat="1" applyFont="1" applyFill="1" applyBorder="1" applyAlignment="1">
      <alignment horizontal="right" vertical="center" shrinkToFit="1"/>
    </xf>
    <xf numFmtId="177" fontId="26" fillId="2" borderId="36" xfId="0" applyNumberFormat="1" applyFont="1" applyFill="1" applyBorder="1" applyAlignment="1">
      <alignment horizontal="right" vertical="center" shrinkToFit="1"/>
    </xf>
    <xf numFmtId="178" fontId="26" fillId="2" borderId="37" xfId="0" applyNumberFormat="1" applyFont="1" applyFill="1" applyBorder="1" applyAlignment="1">
      <alignment horizontal="center" vertical="center" shrinkToFit="1"/>
    </xf>
    <xf numFmtId="179" fontId="26" fillId="2" borderId="38" xfId="2" applyNumberFormat="1" applyFont="1" applyFill="1" applyBorder="1" applyAlignment="1">
      <alignment horizontal="center" vertical="center" shrinkToFit="1"/>
    </xf>
    <xf numFmtId="177" fontId="26" fillId="2" borderId="39" xfId="0" applyNumberFormat="1" applyFont="1" applyFill="1" applyBorder="1" applyAlignment="1">
      <alignment horizontal="right" vertical="center" shrinkToFit="1"/>
    </xf>
    <xf numFmtId="177" fontId="26" fillId="2" borderId="40" xfId="0" applyNumberFormat="1" applyFont="1" applyFill="1" applyBorder="1" applyAlignment="1">
      <alignment horizontal="right" vertical="center" shrinkToFit="1"/>
    </xf>
    <xf numFmtId="178" fontId="26" fillId="2" borderId="41" xfId="0" applyNumberFormat="1" applyFont="1" applyFill="1" applyBorder="1" applyAlignment="1">
      <alignment horizontal="center" vertical="center" shrinkToFit="1"/>
    </xf>
    <xf numFmtId="177" fontId="26" fillId="2" borderId="42" xfId="0" applyNumberFormat="1" applyFont="1" applyFill="1" applyBorder="1" applyAlignment="1">
      <alignment horizontal="right" vertical="center" shrinkToFit="1"/>
    </xf>
    <xf numFmtId="178" fontId="26" fillId="2" borderId="43" xfId="0" applyNumberFormat="1" applyFont="1" applyFill="1" applyBorder="1" applyAlignment="1">
      <alignment horizontal="center" vertical="center" shrinkToFit="1"/>
    </xf>
    <xf numFmtId="177" fontId="26" fillId="2" borderId="44" xfId="0" applyNumberFormat="1" applyFont="1" applyFill="1" applyBorder="1" applyAlignment="1">
      <alignment horizontal="right" vertical="center" shrinkToFit="1"/>
    </xf>
    <xf numFmtId="177" fontId="26" fillId="2" borderId="45" xfId="0" applyNumberFormat="1" applyFont="1" applyFill="1" applyBorder="1" applyAlignment="1">
      <alignment horizontal="right" vertical="center" shrinkToFit="1"/>
    </xf>
    <xf numFmtId="178" fontId="26" fillId="2" borderId="46" xfId="0" applyNumberFormat="1" applyFont="1" applyFill="1" applyBorder="1" applyAlignment="1">
      <alignment horizontal="center" vertical="center" shrinkToFit="1"/>
    </xf>
    <xf numFmtId="177" fontId="26" fillId="2" borderId="47" xfId="0" applyNumberFormat="1" applyFont="1" applyFill="1" applyBorder="1" applyAlignment="1">
      <alignment horizontal="right" vertical="center" shrinkToFit="1"/>
    </xf>
    <xf numFmtId="179" fontId="26" fillId="2" borderId="49" xfId="0" applyNumberFormat="1" applyFont="1" applyFill="1" applyBorder="1" applyAlignment="1">
      <alignment horizontal="center" vertical="center" shrinkToFit="1"/>
    </xf>
    <xf numFmtId="10" fontId="26" fillId="2" borderId="50" xfId="2" applyNumberFormat="1" applyFont="1" applyFill="1" applyBorder="1" applyAlignment="1">
      <alignment horizontal="center" vertical="center" shrinkToFit="1"/>
    </xf>
    <xf numFmtId="179" fontId="26" fillId="2" borderId="51" xfId="0" applyNumberFormat="1" applyFont="1" applyFill="1" applyBorder="1" applyAlignment="1">
      <alignment horizontal="center" vertical="center" shrinkToFit="1"/>
    </xf>
    <xf numFmtId="179" fontId="26" fillId="2" borderId="52" xfId="2" applyNumberFormat="1" applyFont="1" applyFill="1" applyBorder="1" applyAlignment="1">
      <alignment horizontal="center" vertical="center" shrinkToFit="1"/>
    </xf>
    <xf numFmtId="177" fontId="26" fillId="2" borderId="53" xfId="0" applyNumberFormat="1" applyFont="1" applyFill="1" applyBorder="1" applyAlignment="1">
      <alignment horizontal="right" vertical="center" shrinkToFit="1"/>
    </xf>
    <xf numFmtId="177" fontId="26" fillId="2" borderId="54" xfId="0" applyNumberFormat="1" applyFont="1" applyFill="1" applyBorder="1" applyAlignment="1">
      <alignment horizontal="right" vertical="center" shrinkToFit="1"/>
    </xf>
    <xf numFmtId="179" fontId="26" fillId="2" borderId="55" xfId="0" applyNumberFormat="1" applyFont="1" applyFill="1" applyBorder="1" applyAlignment="1">
      <alignment horizontal="center" vertical="center" shrinkToFit="1"/>
    </xf>
    <xf numFmtId="179" fontId="26" fillId="2" borderId="50" xfId="2" applyNumberFormat="1" applyFont="1" applyFill="1" applyBorder="1" applyAlignment="1">
      <alignment horizontal="center" vertical="center" shrinkToFit="1"/>
    </xf>
    <xf numFmtId="179" fontId="26" fillId="2" borderId="56" xfId="0" applyNumberFormat="1" applyFont="1" applyFill="1" applyBorder="1" applyAlignment="1">
      <alignment horizontal="center" vertical="center" shrinkToFit="1"/>
    </xf>
    <xf numFmtId="180" fontId="26" fillId="2" borderId="36" xfId="0" applyNumberFormat="1" applyFont="1" applyFill="1" applyBorder="1" applyAlignment="1">
      <alignment horizontal="right" vertical="center" shrinkToFit="1"/>
    </xf>
    <xf numFmtId="177" fontId="26" fillId="2" borderId="57" xfId="0" applyNumberFormat="1" applyFont="1" applyFill="1" applyBorder="1" applyAlignment="1">
      <alignment horizontal="right" vertical="center" shrinkToFit="1"/>
    </xf>
    <xf numFmtId="181" fontId="26" fillId="2" borderId="58" xfId="2" applyNumberFormat="1" applyFont="1" applyFill="1" applyBorder="1" applyAlignment="1">
      <alignment horizontal="right" vertical="center" shrinkToFit="1"/>
    </xf>
    <xf numFmtId="178" fontId="26" fillId="2" borderId="27" xfId="2" applyNumberFormat="1" applyFont="1" applyFill="1" applyBorder="1" applyAlignment="1">
      <alignment horizontal="center" vertical="center" shrinkToFit="1"/>
    </xf>
    <xf numFmtId="179" fontId="26" fillId="2" borderId="59" xfId="2" applyNumberFormat="1" applyFont="1" applyFill="1" applyBorder="1" applyAlignment="1">
      <alignment horizontal="center" vertical="center" shrinkToFit="1"/>
    </xf>
    <xf numFmtId="181" fontId="26" fillId="2" borderId="60" xfId="2" applyNumberFormat="1" applyFont="1" applyFill="1" applyBorder="1" applyAlignment="1">
      <alignment horizontal="right" vertical="center" shrinkToFit="1"/>
    </xf>
    <xf numFmtId="178" fontId="26" fillId="2" borderId="59" xfId="2" applyNumberFormat="1" applyFont="1" applyFill="1" applyBorder="1" applyAlignment="1">
      <alignment horizontal="center" vertical="center" shrinkToFit="1"/>
    </xf>
    <xf numFmtId="178" fontId="26" fillId="2" borderId="61" xfId="2" applyNumberFormat="1" applyFont="1" applyFill="1" applyBorder="1" applyAlignment="1">
      <alignment horizontal="center" vertical="center" shrinkToFit="1"/>
    </xf>
    <xf numFmtId="179" fontId="26" fillId="2" borderId="27" xfId="2" applyNumberFormat="1" applyFont="1" applyFill="1" applyBorder="1" applyAlignment="1">
      <alignment horizontal="center" vertical="center" shrinkToFit="1"/>
    </xf>
    <xf numFmtId="181" fontId="26" fillId="2" borderId="63" xfId="2" applyNumberFormat="1" applyFont="1" applyFill="1" applyBorder="1" applyAlignment="1">
      <alignment horizontal="right" vertical="center" shrinkToFit="1"/>
    </xf>
    <xf numFmtId="181" fontId="26" fillId="2" borderId="64" xfId="2" applyNumberFormat="1" applyFont="1" applyFill="1" applyBorder="1" applyAlignment="1">
      <alignment horizontal="right" vertical="center" shrinkToFit="1"/>
    </xf>
    <xf numFmtId="180" fontId="26" fillId="2" borderId="32" xfId="0" applyNumberFormat="1" applyFont="1" applyFill="1" applyBorder="1" applyAlignment="1">
      <alignment horizontal="right" vertical="center" shrinkToFit="1"/>
    </xf>
    <xf numFmtId="180" fontId="26" fillId="2" borderId="44" xfId="0" applyNumberFormat="1" applyFont="1" applyFill="1" applyBorder="1" applyAlignment="1">
      <alignment horizontal="right" vertical="center" shrinkToFit="1"/>
    </xf>
    <xf numFmtId="180" fontId="26" fillId="2" borderId="42" xfId="0" applyNumberFormat="1" applyFont="1" applyFill="1" applyBorder="1" applyAlignment="1">
      <alignment horizontal="right" vertical="center" shrinkToFit="1"/>
    </xf>
    <xf numFmtId="177" fontId="26" fillId="2" borderId="48" xfId="0" applyNumberFormat="1" applyFont="1" applyFill="1" applyBorder="1" applyAlignment="1">
      <alignment horizontal="right" vertical="center" shrinkToFit="1"/>
    </xf>
    <xf numFmtId="179" fontId="26" fillId="2" borderId="65" xfId="0" applyNumberFormat="1" applyFont="1" applyFill="1" applyBorder="1" applyAlignment="1">
      <alignment horizontal="center" vertical="center" shrinkToFit="1"/>
    </xf>
    <xf numFmtId="180" fontId="26" fillId="2" borderId="57" xfId="0" applyNumberFormat="1" applyFont="1" applyFill="1" applyBorder="1" applyAlignment="1">
      <alignment horizontal="right" vertical="center" shrinkToFit="1"/>
    </xf>
    <xf numFmtId="180" fontId="26" fillId="2" borderId="54" xfId="0" applyNumberFormat="1" applyFont="1" applyFill="1" applyBorder="1" applyAlignment="1">
      <alignment horizontal="right" vertical="center" shrinkToFit="1"/>
    </xf>
    <xf numFmtId="0" fontId="1" fillId="0" borderId="66" xfId="0" applyFont="1" applyFill="1" applyBorder="1" applyAlignment="1">
      <alignment horizontal="center" vertical="center" shrinkToFit="1"/>
    </xf>
    <xf numFmtId="178" fontId="26" fillId="2" borderId="67" xfId="2" applyNumberFormat="1" applyFont="1" applyFill="1" applyBorder="1" applyAlignment="1">
      <alignment horizontal="center" vertical="center" shrinkToFit="1"/>
    </xf>
    <xf numFmtId="178" fontId="26" fillId="2" borderId="68" xfId="2" applyNumberFormat="1" applyFont="1" applyFill="1" applyBorder="1" applyAlignment="1">
      <alignment horizontal="right" vertical="center" shrinkToFit="1"/>
    </xf>
    <xf numFmtId="178" fontId="26" fillId="2" borderId="69" xfId="2" applyNumberFormat="1" applyFont="1" applyFill="1" applyBorder="1" applyAlignment="1">
      <alignment horizontal="center" vertical="center" shrinkToFit="1"/>
    </xf>
    <xf numFmtId="179" fontId="26" fillId="2" borderId="68" xfId="2" applyNumberFormat="1" applyFont="1" applyFill="1" applyBorder="1" applyAlignment="1">
      <alignment horizontal="right" vertical="center" shrinkToFit="1"/>
    </xf>
    <xf numFmtId="181" fontId="26" fillId="2" borderId="70" xfId="2" applyNumberFormat="1" applyFont="1" applyFill="1" applyBorder="1" applyAlignment="1">
      <alignment horizontal="right" vertical="center" shrinkToFit="1"/>
    </xf>
    <xf numFmtId="178" fontId="26" fillId="2" borderId="71" xfId="2" applyNumberFormat="1" applyFont="1" applyFill="1" applyBorder="1" applyAlignment="1">
      <alignment horizontal="center" vertical="center" shrinkToFit="1"/>
    </xf>
    <xf numFmtId="181" fontId="26" fillId="2" borderId="72" xfId="2" applyNumberFormat="1" applyFont="1" applyFill="1" applyBorder="1" applyAlignment="1">
      <alignment horizontal="right" vertical="center" shrinkToFit="1"/>
    </xf>
    <xf numFmtId="181" fontId="26" fillId="2" borderId="73" xfId="2" applyNumberFormat="1" applyFont="1" applyFill="1" applyBorder="1" applyAlignment="1">
      <alignment horizontal="right" vertical="center" shrinkToFit="1"/>
    </xf>
    <xf numFmtId="178" fontId="26" fillId="2" borderId="68" xfId="2" applyNumberFormat="1" applyFont="1" applyFill="1" applyBorder="1" applyAlignment="1">
      <alignment horizontal="center" vertical="center" shrinkToFit="1"/>
    </xf>
    <xf numFmtId="178" fontId="26" fillId="2" borderId="71" xfId="2" applyNumberFormat="1" applyFont="1" applyFill="1" applyBorder="1" applyAlignment="1">
      <alignment horizontal="right" vertical="center" shrinkToFit="1"/>
    </xf>
    <xf numFmtId="181" fontId="26" fillId="2" borderId="74" xfId="2" applyNumberFormat="1" applyFont="1" applyFill="1" applyBorder="1" applyAlignment="1">
      <alignment horizontal="right" vertical="center" shrinkToFit="1"/>
    </xf>
    <xf numFmtId="178" fontId="26" fillId="2" borderId="75" xfId="2" applyNumberFormat="1" applyFont="1" applyFill="1" applyBorder="1" applyAlignment="1">
      <alignment horizontal="center" vertical="center" shrinkToFit="1"/>
    </xf>
    <xf numFmtId="178" fontId="26" fillId="2" borderId="76" xfId="2" applyNumberFormat="1" applyFont="1" applyFill="1" applyBorder="1" applyAlignment="1">
      <alignment horizontal="right" vertical="center" shrinkToFit="1"/>
    </xf>
    <xf numFmtId="181" fontId="26" fillId="2" borderId="77" xfId="2" applyNumberFormat="1" applyFont="1" applyFill="1" applyBorder="1" applyAlignment="1">
      <alignment horizontal="right" vertical="center" shrinkToFit="1"/>
    </xf>
    <xf numFmtId="178" fontId="26" fillId="2" borderId="76" xfId="2" applyNumberFormat="1" applyFont="1" applyFill="1" applyBorder="1" applyAlignment="1">
      <alignment horizontal="center" vertical="center" shrinkToFit="1"/>
    </xf>
    <xf numFmtId="178" fontId="26" fillId="2" borderId="78" xfId="2" applyNumberFormat="1" applyFont="1" applyFill="1" applyBorder="1" applyAlignment="1">
      <alignment horizontal="center" vertical="center" shrinkToFit="1"/>
    </xf>
    <xf numFmtId="179" fontId="26" fillId="2" borderId="76" xfId="2" applyNumberFormat="1" applyFont="1" applyFill="1" applyBorder="1" applyAlignment="1">
      <alignment horizontal="right" vertical="center" shrinkToFit="1"/>
    </xf>
    <xf numFmtId="181" fontId="26" fillId="2" borderId="79" xfId="2" applyNumberFormat="1" applyFont="1" applyFill="1" applyBorder="1" applyAlignment="1">
      <alignment horizontal="right" vertical="center" shrinkToFit="1"/>
    </xf>
    <xf numFmtId="177" fontId="26" fillId="2" borderId="81" xfId="0" applyNumberFormat="1" applyFont="1" applyFill="1" applyBorder="1" applyAlignment="1">
      <alignment horizontal="right" vertical="center" shrinkToFit="1"/>
    </xf>
    <xf numFmtId="178" fontId="26" fillId="2" borderId="82" xfId="0" applyNumberFormat="1" applyFont="1" applyFill="1" applyBorder="1" applyAlignment="1">
      <alignment horizontal="right" vertical="center" shrinkToFit="1"/>
    </xf>
    <xf numFmtId="178" fontId="26" fillId="2" borderId="83" xfId="0" applyNumberFormat="1" applyFont="1" applyFill="1" applyBorder="1" applyAlignment="1">
      <alignment horizontal="right" vertical="center" shrinkToFit="1"/>
    </xf>
    <xf numFmtId="180" fontId="26" fillId="2" borderId="84" xfId="0" applyNumberFormat="1" applyFont="1" applyFill="1" applyBorder="1" applyAlignment="1">
      <alignment horizontal="right" vertical="center" shrinkToFit="1"/>
    </xf>
    <xf numFmtId="178" fontId="26" fillId="2" borderId="85" xfId="0" applyNumberFormat="1" applyFont="1" applyFill="1" applyBorder="1" applyAlignment="1">
      <alignment horizontal="right" vertical="center" shrinkToFit="1"/>
    </xf>
    <xf numFmtId="177" fontId="26" fillId="2" borderId="86" xfId="0" applyNumberFormat="1" applyFont="1" applyFill="1" applyBorder="1" applyAlignment="1">
      <alignment horizontal="right" vertical="center" shrinkToFit="1"/>
    </xf>
    <xf numFmtId="177" fontId="26" fillId="2" borderId="84" xfId="0" applyNumberFormat="1" applyFont="1" applyFill="1" applyBorder="1" applyAlignment="1">
      <alignment horizontal="right" vertical="center" shrinkToFit="1"/>
    </xf>
    <xf numFmtId="177" fontId="26" fillId="2" borderId="87" xfId="0" applyNumberFormat="1" applyFont="1" applyFill="1" applyBorder="1" applyAlignment="1">
      <alignment horizontal="right" vertical="center" shrinkToFit="1"/>
    </xf>
    <xf numFmtId="178" fontId="26" fillId="2" borderId="88" xfId="0" applyNumberFormat="1" applyFont="1" applyFill="1" applyBorder="1" applyAlignment="1">
      <alignment horizontal="right" vertical="center" shrinkToFit="1"/>
    </xf>
    <xf numFmtId="178" fontId="26" fillId="2" borderId="89" xfId="0" applyNumberFormat="1" applyFont="1" applyFill="1" applyBorder="1" applyAlignment="1">
      <alignment horizontal="right" vertical="center" shrinkToFit="1"/>
    </xf>
    <xf numFmtId="177" fontId="26" fillId="2" borderId="90" xfId="0" applyNumberFormat="1" applyFont="1" applyFill="1" applyBorder="1" applyAlignment="1">
      <alignment horizontal="right" vertical="center" shrinkToFit="1"/>
    </xf>
    <xf numFmtId="178" fontId="26" fillId="2" borderId="91" xfId="0" applyNumberFormat="1" applyFont="1" applyFill="1" applyBorder="1" applyAlignment="1">
      <alignment horizontal="right" vertical="center" shrinkToFit="1"/>
    </xf>
    <xf numFmtId="178" fontId="26" fillId="2" borderId="50" xfId="0" applyNumberFormat="1" applyFont="1" applyFill="1" applyBorder="1" applyAlignment="1">
      <alignment horizontal="right" vertical="center" shrinkToFit="1"/>
    </xf>
    <xf numFmtId="180" fontId="26" fillId="2" borderId="92" xfId="0" applyNumberFormat="1" applyFont="1" applyFill="1" applyBorder="1" applyAlignment="1">
      <alignment horizontal="right" vertical="center" shrinkToFit="1"/>
    </xf>
    <xf numFmtId="177" fontId="26" fillId="2" borderId="93" xfId="0" applyNumberFormat="1" applyFont="1" applyFill="1" applyBorder="1" applyAlignment="1">
      <alignment horizontal="right" vertical="center" shrinkToFit="1"/>
    </xf>
    <xf numFmtId="177" fontId="26" fillId="2" borderId="94" xfId="0" applyNumberFormat="1" applyFont="1" applyFill="1" applyBorder="1" applyAlignment="1">
      <alignment horizontal="right" vertical="center" shrinkToFit="1"/>
    </xf>
    <xf numFmtId="178" fontId="26" fillId="2" borderId="52" xfId="0" applyNumberFormat="1" applyFont="1" applyFill="1" applyBorder="1" applyAlignment="1">
      <alignment horizontal="right" vertical="center" shrinkToFit="1"/>
    </xf>
    <xf numFmtId="0" fontId="1" fillId="0" borderId="95" xfId="0" applyFont="1" applyFill="1" applyBorder="1" applyAlignment="1">
      <alignment horizontal="center" vertical="center" shrinkToFit="1"/>
    </xf>
    <xf numFmtId="178" fontId="26" fillId="2" borderId="96" xfId="2" applyNumberFormat="1" applyFont="1" applyFill="1" applyBorder="1" applyAlignment="1">
      <alignment horizontal="center" vertical="center" shrinkToFit="1"/>
    </xf>
    <xf numFmtId="178" fontId="26" fillId="2" borderId="97" xfId="2" applyNumberFormat="1" applyFont="1" applyFill="1" applyBorder="1" applyAlignment="1">
      <alignment horizontal="right" vertical="center" shrinkToFit="1"/>
    </xf>
    <xf numFmtId="178" fontId="26" fillId="2" borderId="98" xfId="2" applyNumberFormat="1" applyFont="1" applyFill="1" applyBorder="1" applyAlignment="1">
      <alignment horizontal="center" vertical="center" shrinkToFit="1"/>
    </xf>
    <xf numFmtId="178" fontId="26" fillId="2" borderId="99" xfId="2" applyNumberFormat="1" applyFont="1" applyFill="1" applyBorder="1" applyAlignment="1">
      <alignment horizontal="center" vertical="center" shrinkToFit="1"/>
    </xf>
    <xf numFmtId="178" fontId="26" fillId="2" borderId="100" xfId="2" applyNumberFormat="1" applyFont="1" applyFill="1" applyBorder="1" applyAlignment="1">
      <alignment horizontal="right" vertical="center" shrinkToFit="1"/>
    </xf>
    <xf numFmtId="181" fontId="26" fillId="2" borderId="101" xfId="2" applyNumberFormat="1" applyFont="1" applyFill="1" applyBorder="1" applyAlignment="1">
      <alignment horizontal="right" vertical="center" shrinkToFit="1"/>
    </xf>
    <xf numFmtId="178" fontId="26" fillId="2" borderId="102" xfId="2" applyNumberFormat="1" applyFont="1" applyFill="1" applyBorder="1" applyAlignment="1">
      <alignment horizontal="center" vertical="center" shrinkToFit="1"/>
    </xf>
    <xf numFmtId="0" fontId="11" fillId="2" borderId="0" xfId="0" applyFont="1" applyFill="1" applyAlignment="1"/>
    <xf numFmtId="0" fontId="27" fillId="2" borderId="0" xfId="0" applyFont="1" applyFill="1"/>
    <xf numFmtId="0" fontId="27" fillId="2" borderId="0" xfId="0" applyFont="1" applyFill="1" applyAlignment="1">
      <alignment horizontal="center" vertical="center"/>
    </xf>
    <xf numFmtId="0" fontId="28" fillId="2" borderId="0" xfId="0" applyFont="1" applyFill="1" applyAlignment="1"/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1" fillId="2" borderId="22" xfId="0" applyFont="1" applyFill="1" applyBorder="1" applyAlignment="1">
      <alignment horizontal="left" vertical="center" shrinkToFit="1"/>
    </xf>
    <xf numFmtId="0" fontId="11" fillId="2" borderId="21" xfId="0" applyFont="1" applyFill="1" applyBorder="1" applyAlignment="1">
      <alignment horizontal="left" vertical="center" shrinkToFit="1"/>
    </xf>
    <xf numFmtId="0" fontId="11" fillId="2" borderId="24" xfId="0" applyFont="1" applyFill="1" applyBorder="1" applyAlignment="1">
      <alignment horizontal="left" vertical="center" shrinkToFit="1"/>
    </xf>
    <xf numFmtId="0" fontId="11" fillId="2" borderId="27" xfId="0" applyFont="1" applyFill="1" applyBorder="1" applyAlignment="1">
      <alignment horizontal="left" vertical="center" shrinkToFit="1"/>
    </xf>
    <xf numFmtId="0" fontId="11" fillId="2" borderId="28" xfId="0" applyFont="1" applyFill="1" applyBorder="1" applyAlignment="1">
      <alignment horizontal="left" vertical="center" shrinkToFit="1"/>
    </xf>
    <xf numFmtId="0" fontId="11" fillId="2" borderId="30" xfId="0" applyFont="1" applyFill="1" applyBorder="1" applyAlignment="1">
      <alignment horizontal="left" vertical="center" shrinkToFit="1"/>
    </xf>
    <xf numFmtId="0" fontId="0" fillId="2" borderId="31" xfId="0" applyFont="1" applyFill="1" applyBorder="1" applyAlignment="1">
      <alignment horizontal="center" vertical="center" shrinkToFit="1"/>
    </xf>
    <xf numFmtId="177" fontId="21" fillId="2" borderId="47" xfId="2" applyNumberFormat="1" applyFont="1" applyFill="1" applyBorder="1" applyAlignment="1">
      <alignment vertical="center" shrinkToFit="1"/>
    </xf>
    <xf numFmtId="182" fontId="21" fillId="2" borderId="34" xfId="1" applyNumberFormat="1" applyFont="1" applyFill="1" applyBorder="1" applyAlignment="1">
      <alignment horizontal="center" vertical="center" shrinkToFit="1"/>
    </xf>
    <xf numFmtId="183" fontId="21" fillId="2" borderId="34" xfId="0" applyNumberFormat="1" applyFont="1" applyFill="1" applyBorder="1" applyAlignment="1">
      <alignment horizontal="center" vertical="center" shrinkToFit="1"/>
    </xf>
    <xf numFmtId="184" fontId="21" fillId="2" borderId="47" xfId="2" applyNumberFormat="1" applyFont="1" applyFill="1" applyBorder="1" applyAlignment="1">
      <alignment vertical="center" shrinkToFit="1"/>
    </xf>
    <xf numFmtId="185" fontId="21" fillId="2" borderId="46" xfId="0" applyNumberFormat="1" applyFont="1" applyFill="1" applyBorder="1" applyAlignment="1">
      <alignment horizontal="center" vertical="center" shrinkToFit="1"/>
    </xf>
    <xf numFmtId="177" fontId="21" fillId="2" borderId="104" xfId="2" applyNumberFormat="1" applyFont="1" applyFill="1" applyBorder="1" applyAlignment="1">
      <alignment vertical="center" shrinkToFit="1"/>
    </xf>
    <xf numFmtId="183" fontId="21" fillId="2" borderId="43" xfId="0" applyNumberFormat="1" applyFont="1" applyFill="1" applyBorder="1" applyAlignment="1">
      <alignment horizontal="center" vertical="center" shrinkToFit="1"/>
    </xf>
    <xf numFmtId="177" fontId="21" fillId="2" borderId="105" xfId="2" applyNumberFormat="1" applyFont="1" applyFill="1" applyBorder="1" applyAlignment="1">
      <alignment vertical="center" shrinkToFit="1"/>
    </xf>
    <xf numFmtId="183" fontId="21" fillId="2" borderId="46" xfId="0" applyNumberFormat="1" applyFont="1" applyFill="1" applyBorder="1" applyAlignment="1">
      <alignment horizontal="center" vertical="center" shrinkToFit="1"/>
    </xf>
    <xf numFmtId="185" fontId="21" fillId="2" borderId="43" xfId="0" applyNumberFormat="1" applyFont="1" applyFill="1" applyBorder="1" applyAlignment="1">
      <alignment horizontal="center" vertical="center" shrinkToFit="1"/>
    </xf>
    <xf numFmtId="186" fontId="21" fillId="2" borderId="105" xfId="2" applyNumberFormat="1" applyFont="1" applyFill="1" applyBorder="1" applyAlignment="1">
      <alignment vertical="center" shrinkToFit="1"/>
    </xf>
    <xf numFmtId="183" fontId="21" fillId="2" borderId="106" xfId="0" applyNumberFormat="1" applyFont="1" applyFill="1" applyBorder="1" applyAlignment="1">
      <alignment horizontal="right" vertical="center" shrinkToFit="1"/>
    </xf>
    <xf numFmtId="177" fontId="21" fillId="2" borderId="107" xfId="2" applyNumberFormat="1" applyFont="1" applyFill="1" applyBorder="1" applyAlignment="1">
      <alignment vertical="center" shrinkToFit="1"/>
    </xf>
    <xf numFmtId="184" fontId="21" fillId="2" borderId="107" xfId="2" applyNumberFormat="1" applyFont="1" applyFill="1" applyBorder="1" applyAlignment="1">
      <alignment vertical="center" shrinkToFit="1"/>
    </xf>
    <xf numFmtId="183" fontId="21" fillId="2" borderId="108" xfId="0" applyNumberFormat="1" applyFont="1" applyFill="1" applyBorder="1" applyAlignment="1">
      <alignment horizontal="right" vertical="center" shrinkToFit="1"/>
    </xf>
    <xf numFmtId="177" fontId="21" fillId="2" borderId="32" xfId="2" applyNumberFormat="1" applyFont="1" applyFill="1" applyBorder="1" applyAlignment="1">
      <alignment vertical="center" shrinkToFit="1"/>
    </xf>
    <xf numFmtId="182" fontId="21" fillId="2" borderId="50" xfId="1" applyNumberFormat="1" applyFont="1" applyFill="1" applyBorder="1" applyAlignment="1">
      <alignment horizontal="center" vertical="center" shrinkToFit="1"/>
    </xf>
    <xf numFmtId="183" fontId="21" fillId="2" borderId="50" xfId="0" applyNumberFormat="1" applyFont="1" applyFill="1" applyBorder="1" applyAlignment="1">
      <alignment horizontal="center" vertical="center" shrinkToFit="1"/>
    </xf>
    <xf numFmtId="184" fontId="21" fillId="2" borderId="32" xfId="2" applyNumberFormat="1" applyFont="1" applyFill="1" applyBorder="1" applyAlignment="1">
      <alignment vertical="center" shrinkToFit="1"/>
    </xf>
    <xf numFmtId="185" fontId="21" fillId="2" borderId="65" xfId="0" applyNumberFormat="1" applyFont="1" applyFill="1" applyBorder="1" applyAlignment="1">
      <alignment horizontal="center" vertical="center" shrinkToFit="1"/>
    </xf>
    <xf numFmtId="177" fontId="21" fillId="2" borderId="42" xfId="2" applyNumberFormat="1" applyFont="1" applyFill="1" applyBorder="1" applyAlignment="1">
      <alignment vertical="center" shrinkToFit="1"/>
    </xf>
    <xf numFmtId="183" fontId="21" fillId="2" borderId="56" xfId="0" applyNumberFormat="1" applyFont="1" applyFill="1" applyBorder="1" applyAlignment="1">
      <alignment horizontal="center" vertical="center" shrinkToFit="1"/>
    </xf>
    <xf numFmtId="177" fontId="21" fillId="2" borderId="44" xfId="2" applyNumberFormat="1" applyFont="1" applyFill="1" applyBorder="1" applyAlignment="1">
      <alignment vertical="center" shrinkToFit="1"/>
    </xf>
    <xf numFmtId="183" fontId="21" fillId="2" borderId="65" xfId="0" applyNumberFormat="1" applyFont="1" applyFill="1" applyBorder="1" applyAlignment="1">
      <alignment horizontal="center" vertical="center" shrinkToFit="1"/>
    </xf>
    <xf numFmtId="185" fontId="21" fillId="2" borderId="56" xfId="0" applyNumberFormat="1" applyFont="1" applyFill="1" applyBorder="1" applyAlignment="1">
      <alignment horizontal="center" vertical="center" shrinkToFit="1"/>
    </xf>
    <xf numFmtId="186" fontId="21" fillId="2" borderId="44" xfId="2" applyNumberFormat="1" applyFont="1" applyFill="1" applyBorder="1" applyAlignment="1">
      <alignment vertical="center" shrinkToFit="1"/>
    </xf>
    <xf numFmtId="183" fontId="21" fillId="2" borderId="50" xfId="0" applyNumberFormat="1" applyFont="1" applyFill="1" applyBorder="1" applyAlignment="1">
      <alignment horizontal="right" vertical="center" shrinkToFit="1"/>
    </xf>
    <xf numFmtId="183" fontId="21" fillId="2" borderId="56" xfId="0" applyNumberFormat="1" applyFont="1" applyFill="1" applyBorder="1" applyAlignment="1">
      <alignment horizontal="right" vertical="center" shrinkToFit="1"/>
    </xf>
    <xf numFmtId="177" fontId="21" fillId="2" borderId="32" xfId="2" applyNumberFormat="1" applyFont="1" applyFill="1" applyBorder="1" applyAlignment="1">
      <alignment horizontal="right" vertical="center" shrinkToFit="1"/>
    </xf>
    <xf numFmtId="184" fontId="21" fillId="2" borderId="32" xfId="2" applyNumberFormat="1" applyFont="1" applyFill="1" applyBorder="1" applyAlignment="1">
      <alignment horizontal="right" vertical="center" shrinkToFit="1"/>
    </xf>
    <xf numFmtId="0" fontId="0" fillId="2" borderId="66" xfId="0" applyFont="1" applyFill="1" applyBorder="1" applyAlignment="1">
      <alignment horizontal="center" vertical="center" shrinkToFit="1"/>
    </xf>
    <xf numFmtId="177" fontId="21" fillId="2" borderId="73" xfId="2" applyNumberFormat="1" applyFont="1" applyFill="1" applyBorder="1" applyAlignment="1">
      <alignment vertical="center" shrinkToFit="1"/>
    </xf>
    <xf numFmtId="182" fontId="21" fillId="2" borderId="68" xfId="1" applyNumberFormat="1" applyFont="1" applyFill="1" applyBorder="1" applyAlignment="1">
      <alignment horizontal="center" vertical="center" shrinkToFit="1"/>
    </xf>
    <xf numFmtId="183" fontId="21" fillId="2" borderId="68" xfId="0" applyNumberFormat="1" applyFont="1" applyFill="1" applyBorder="1" applyAlignment="1">
      <alignment horizontal="center" vertical="center" shrinkToFit="1"/>
    </xf>
    <xf numFmtId="184" fontId="21" fillId="2" borderId="73" xfId="2" applyNumberFormat="1" applyFont="1" applyFill="1" applyBorder="1" applyAlignment="1">
      <alignment vertical="center" shrinkToFit="1"/>
    </xf>
    <xf numFmtId="185" fontId="21" fillId="2" borderId="71" xfId="0" applyNumberFormat="1" applyFont="1" applyFill="1" applyBorder="1" applyAlignment="1">
      <alignment horizontal="center" vertical="center" shrinkToFit="1"/>
    </xf>
    <xf numFmtId="177" fontId="21" fillId="2" borderId="109" xfId="2" applyNumberFormat="1" applyFont="1" applyFill="1" applyBorder="1" applyAlignment="1">
      <alignment vertical="center" shrinkToFit="1"/>
    </xf>
    <xf numFmtId="183" fontId="21" fillId="2" borderId="69" xfId="0" applyNumberFormat="1" applyFont="1" applyFill="1" applyBorder="1" applyAlignment="1">
      <alignment horizontal="center" vertical="center" shrinkToFit="1"/>
    </xf>
    <xf numFmtId="177" fontId="21" fillId="2" borderId="110" xfId="2" applyNumberFormat="1" applyFont="1" applyFill="1" applyBorder="1" applyAlignment="1">
      <alignment vertical="center" shrinkToFit="1"/>
    </xf>
    <xf numFmtId="183" fontId="21" fillId="2" borderId="71" xfId="0" applyNumberFormat="1" applyFont="1" applyFill="1" applyBorder="1" applyAlignment="1">
      <alignment horizontal="center" vertical="center" shrinkToFit="1"/>
    </xf>
    <xf numFmtId="185" fontId="21" fillId="2" borderId="69" xfId="0" applyNumberFormat="1" applyFont="1" applyFill="1" applyBorder="1" applyAlignment="1">
      <alignment horizontal="center" vertical="center" shrinkToFit="1"/>
    </xf>
    <xf numFmtId="186" fontId="21" fillId="2" borderId="110" xfId="2" applyNumberFormat="1" applyFont="1" applyFill="1" applyBorder="1" applyAlignment="1">
      <alignment vertical="center" shrinkToFit="1"/>
    </xf>
    <xf numFmtId="183" fontId="21" fillId="2" borderId="68" xfId="0" applyNumberFormat="1" applyFont="1" applyFill="1" applyBorder="1" applyAlignment="1">
      <alignment horizontal="right" vertical="center" shrinkToFit="1"/>
    </xf>
    <xf numFmtId="183" fontId="21" fillId="2" borderId="69" xfId="0" applyNumberFormat="1" applyFont="1" applyFill="1" applyBorder="1" applyAlignment="1">
      <alignment horizontal="right" vertical="center" shrinkToFit="1"/>
    </xf>
    <xf numFmtId="0" fontId="0" fillId="2" borderId="111" xfId="0" applyFont="1" applyFill="1" applyBorder="1" applyAlignment="1">
      <alignment horizontal="center" vertical="center" shrinkToFit="1"/>
    </xf>
    <xf numFmtId="177" fontId="21" fillId="2" borderId="112" xfId="2" applyNumberFormat="1" applyFont="1" applyFill="1" applyBorder="1" applyAlignment="1">
      <alignment vertical="center" shrinkToFit="1"/>
    </xf>
    <xf numFmtId="182" fontId="21" fillId="2" borderId="113" xfId="1" applyNumberFormat="1" applyFont="1" applyFill="1" applyBorder="1" applyAlignment="1">
      <alignment horizontal="center" vertical="center" shrinkToFit="1"/>
    </xf>
    <xf numFmtId="183" fontId="21" fillId="2" borderId="113" xfId="0" applyNumberFormat="1" applyFont="1" applyFill="1" applyBorder="1" applyAlignment="1">
      <alignment horizontal="center" vertical="center" shrinkToFit="1"/>
    </xf>
    <xf numFmtId="184" fontId="21" fillId="2" borderId="112" xfId="2" applyNumberFormat="1" applyFont="1" applyFill="1" applyBorder="1" applyAlignment="1">
      <alignment vertical="center" shrinkToFit="1"/>
    </xf>
    <xf numFmtId="185" fontId="21" fillId="2" borderId="114" xfId="0" applyNumberFormat="1" applyFont="1" applyFill="1" applyBorder="1" applyAlignment="1">
      <alignment horizontal="center" vertical="center" shrinkToFit="1"/>
    </xf>
    <xf numFmtId="177" fontId="21" fillId="2" borderId="115" xfId="2" applyNumberFormat="1" applyFont="1" applyFill="1" applyBorder="1" applyAlignment="1">
      <alignment vertical="center" shrinkToFit="1"/>
    </xf>
    <xf numFmtId="183" fontId="21" fillId="2" borderId="116" xfId="0" applyNumberFormat="1" applyFont="1" applyFill="1" applyBorder="1" applyAlignment="1">
      <alignment horizontal="center" vertical="center" shrinkToFit="1"/>
    </xf>
    <xf numFmtId="177" fontId="21" fillId="2" borderId="117" xfId="2" applyNumberFormat="1" applyFont="1" applyFill="1" applyBorder="1" applyAlignment="1">
      <alignment vertical="center" shrinkToFit="1"/>
    </xf>
    <xf numFmtId="183" fontId="21" fillId="2" borderId="114" xfId="0" applyNumberFormat="1" applyFont="1" applyFill="1" applyBorder="1" applyAlignment="1">
      <alignment horizontal="center" vertical="center" shrinkToFit="1"/>
    </xf>
    <xf numFmtId="185" fontId="21" fillId="2" borderId="116" xfId="0" applyNumberFormat="1" applyFont="1" applyFill="1" applyBorder="1" applyAlignment="1">
      <alignment horizontal="center" vertical="center" shrinkToFit="1"/>
    </xf>
    <xf numFmtId="186" fontId="21" fillId="2" borderId="117" xfId="2" applyNumberFormat="1" applyFont="1" applyFill="1" applyBorder="1" applyAlignment="1">
      <alignment vertical="center" shrinkToFit="1"/>
    </xf>
    <xf numFmtId="183" fontId="21" fillId="2" borderId="113" xfId="0" applyNumberFormat="1" applyFont="1" applyFill="1" applyBorder="1" applyAlignment="1">
      <alignment horizontal="right" vertical="center" shrinkToFit="1"/>
    </xf>
    <xf numFmtId="183" fontId="21" fillId="2" borderId="116" xfId="0" applyNumberFormat="1" applyFont="1" applyFill="1" applyBorder="1" applyAlignment="1">
      <alignment horizontal="right" vertical="center" shrinkToFit="1"/>
    </xf>
    <xf numFmtId="0" fontId="29" fillId="2" borderId="0" xfId="0" applyFont="1" applyFill="1"/>
    <xf numFmtId="177" fontId="27" fillId="2" borderId="0" xfId="0" applyNumberFormat="1" applyFont="1" applyFill="1"/>
    <xf numFmtId="0" fontId="0" fillId="0" borderId="0" xfId="0" applyFont="1"/>
    <xf numFmtId="0" fontId="27" fillId="0" borderId="0" xfId="0" applyFont="1" applyFill="1" applyAlignment="1">
      <alignment horizontal="center" vertical="center"/>
    </xf>
    <xf numFmtId="0" fontId="30" fillId="0" borderId="0" xfId="0" applyFont="1"/>
    <xf numFmtId="0" fontId="10" fillId="0" borderId="0" xfId="0" applyFont="1" applyFill="1" applyAlignment="1">
      <alignment vertical="center"/>
    </xf>
    <xf numFmtId="0" fontId="0" fillId="2" borderId="11" xfId="0" applyFont="1" applyFill="1" applyBorder="1" applyAlignment="1">
      <alignment horizontal="left" vertical="center"/>
    </xf>
    <xf numFmtId="0" fontId="30" fillId="2" borderId="11" xfId="0" applyFont="1" applyFill="1" applyBorder="1" applyAlignment="1">
      <alignment horizontal="left" vertical="center"/>
    </xf>
    <xf numFmtId="0" fontId="30" fillId="2" borderId="11" xfId="0" applyFont="1" applyFill="1" applyBorder="1"/>
    <xf numFmtId="0" fontId="0" fillId="2" borderId="17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119" xfId="0" applyFont="1" applyFill="1" applyBorder="1" applyAlignment="1">
      <alignment horizontal="left" vertical="center"/>
    </xf>
    <xf numFmtId="0" fontId="11" fillId="2" borderId="12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right"/>
    </xf>
    <xf numFmtId="0" fontId="0" fillId="2" borderId="93" xfId="0" applyFont="1" applyFill="1" applyBorder="1" applyAlignment="1">
      <alignment horizontal="left" vertical="center"/>
    </xf>
    <xf numFmtId="0" fontId="0" fillId="2" borderId="122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23" xfId="0" applyFont="1" applyFill="1" applyBorder="1" applyAlignment="1">
      <alignment horizontal="center" vertical="center"/>
    </xf>
    <xf numFmtId="0" fontId="0" fillId="2" borderId="124" xfId="0" applyFont="1" applyFill="1" applyBorder="1" applyAlignment="1">
      <alignment horizontal="center" vertical="center"/>
    </xf>
    <xf numFmtId="0" fontId="0" fillId="2" borderId="12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2" borderId="123" xfId="0" applyFont="1" applyFill="1" applyBorder="1" applyAlignment="1">
      <alignment horizontal="center" vertical="center"/>
    </xf>
    <xf numFmtId="0" fontId="11" fillId="2" borderId="127" xfId="0" applyFont="1" applyFill="1" applyBorder="1" applyAlignment="1">
      <alignment horizontal="center" vertical="center"/>
    </xf>
    <xf numFmtId="0" fontId="11" fillId="2" borderId="128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129" xfId="0" applyFont="1" applyFill="1" applyBorder="1" applyAlignment="1">
      <alignment horizontal="center" vertical="center"/>
    </xf>
    <xf numFmtId="0" fontId="31" fillId="0" borderId="131" xfId="0" applyFont="1" applyFill="1" applyBorder="1" applyAlignment="1">
      <alignment horizontal="center" vertical="center" shrinkToFit="1"/>
    </xf>
    <xf numFmtId="180" fontId="0" fillId="2" borderId="105" xfId="0" applyNumberFormat="1" applyFont="1" applyFill="1" applyBorder="1" applyAlignment="1">
      <alignment horizontal="right" vertical="center" shrinkToFit="1"/>
    </xf>
    <xf numFmtId="179" fontId="0" fillId="2" borderId="46" xfId="0" applyNumberFormat="1" applyFont="1" applyFill="1" applyBorder="1" applyAlignment="1">
      <alignment horizontal="center" vertical="center"/>
    </xf>
    <xf numFmtId="179" fontId="0" fillId="2" borderId="106" xfId="2" applyNumberFormat="1" applyFont="1" applyFill="1" applyBorder="1" applyAlignment="1">
      <alignment horizontal="center" vertical="center" shrinkToFit="1"/>
    </xf>
    <xf numFmtId="177" fontId="0" fillId="2" borderId="47" xfId="0" applyNumberFormat="1" applyFont="1" applyFill="1" applyBorder="1" applyAlignment="1">
      <alignment horizontal="right" vertical="center" shrinkToFit="1"/>
    </xf>
    <xf numFmtId="178" fontId="0" fillId="2" borderId="34" xfId="0" applyNumberFormat="1" applyFont="1" applyFill="1" applyBorder="1" applyAlignment="1">
      <alignment horizontal="center" vertical="center"/>
    </xf>
    <xf numFmtId="180" fontId="0" fillId="2" borderId="47" xfId="0" applyNumberFormat="1" applyFont="1" applyFill="1" applyBorder="1" applyAlignment="1">
      <alignment horizontal="right" vertical="center" shrinkToFit="1"/>
    </xf>
    <xf numFmtId="178" fontId="0" fillId="2" borderId="43" xfId="0" applyNumberFormat="1" applyFont="1" applyFill="1" applyBorder="1" applyAlignment="1">
      <alignment horizontal="center" vertical="center"/>
    </xf>
    <xf numFmtId="180" fontId="0" fillId="2" borderId="44" xfId="0" applyNumberFormat="1" applyFont="1" applyFill="1" applyBorder="1" applyAlignment="1">
      <alignment horizontal="right" vertical="center" shrinkToFit="1"/>
    </xf>
    <xf numFmtId="178" fontId="0" fillId="2" borderId="46" xfId="0" applyNumberFormat="1" applyFont="1" applyFill="1" applyBorder="1" applyAlignment="1">
      <alignment horizontal="center" vertical="center"/>
    </xf>
    <xf numFmtId="177" fontId="0" fillId="2" borderId="35" xfId="0" applyNumberFormat="1" applyFont="1" applyFill="1" applyBorder="1" applyAlignment="1">
      <alignment horizontal="right" vertical="center" shrinkToFit="1"/>
    </xf>
    <xf numFmtId="180" fontId="0" fillId="2" borderId="32" xfId="0" applyNumberFormat="1" applyFont="1" applyFill="1" applyBorder="1" applyAlignment="1">
      <alignment horizontal="right" vertical="center" shrinkToFit="1"/>
    </xf>
    <xf numFmtId="179" fontId="0" fillId="2" borderId="50" xfId="2" applyNumberFormat="1" applyFont="1" applyFill="1" applyBorder="1" applyAlignment="1">
      <alignment horizontal="center" vertical="center" shrinkToFit="1"/>
    </xf>
    <xf numFmtId="180" fontId="0" fillId="2" borderId="42" xfId="0" applyNumberFormat="1" applyFont="1" applyFill="1" applyBorder="1" applyAlignment="1">
      <alignment horizontal="right" vertical="center" shrinkToFit="1"/>
    </xf>
    <xf numFmtId="180" fontId="0" fillId="2" borderId="104" xfId="0" applyNumberFormat="1" applyFont="1" applyFill="1" applyBorder="1" applyAlignment="1">
      <alignment horizontal="right" vertical="center" shrinkToFit="1"/>
    </xf>
    <xf numFmtId="178" fontId="0" fillId="2" borderId="132" xfId="0" applyNumberFormat="1" applyFont="1" applyFill="1" applyBorder="1" applyAlignment="1">
      <alignment horizontal="center" vertical="center"/>
    </xf>
    <xf numFmtId="180" fontId="0" fillId="2" borderId="133" xfId="0" applyNumberFormat="1" applyFont="1" applyFill="1" applyBorder="1" applyAlignment="1">
      <alignment horizontal="right" vertical="center" shrinkToFit="1"/>
    </xf>
    <xf numFmtId="38" fontId="31" fillId="2" borderId="93" xfId="2" applyFont="1" applyFill="1" applyBorder="1" applyAlignment="1">
      <alignment horizontal="center" vertical="center" shrinkToFit="1"/>
    </xf>
    <xf numFmtId="179" fontId="19" fillId="2" borderId="65" xfId="0" applyNumberFormat="1" applyFont="1" applyFill="1" applyBorder="1" applyAlignment="1">
      <alignment horizontal="center" vertical="center"/>
    </xf>
    <xf numFmtId="179" fontId="19" fillId="2" borderId="50" xfId="2" applyNumberFormat="1" applyFont="1" applyFill="1" applyBorder="1" applyAlignment="1">
      <alignment horizontal="center" vertical="center" shrinkToFit="1"/>
    </xf>
    <xf numFmtId="177" fontId="19" fillId="2" borderId="35" xfId="0" applyNumberFormat="1" applyFont="1" applyFill="1" applyBorder="1" applyAlignment="1">
      <alignment horizontal="right" vertical="center" shrinkToFit="1"/>
    </xf>
    <xf numFmtId="180" fontId="19" fillId="2" borderId="32" xfId="0" applyNumberFormat="1" applyFont="1" applyFill="1" applyBorder="1" applyAlignment="1">
      <alignment horizontal="right" vertical="center" shrinkToFit="1"/>
    </xf>
    <xf numFmtId="179" fontId="19" fillId="2" borderId="56" xfId="0" applyNumberFormat="1" applyFont="1" applyFill="1" applyBorder="1" applyAlignment="1">
      <alignment horizontal="center" vertical="center"/>
    </xf>
    <xf numFmtId="180" fontId="19" fillId="2" borderId="44" xfId="0" applyNumberFormat="1" applyFont="1" applyFill="1" applyBorder="1" applyAlignment="1">
      <alignment horizontal="right" vertical="center" shrinkToFit="1"/>
    </xf>
    <xf numFmtId="180" fontId="19" fillId="2" borderId="42" xfId="0" applyNumberFormat="1" applyFont="1" applyFill="1" applyBorder="1" applyAlignment="1">
      <alignment horizontal="right" vertical="center" shrinkToFit="1"/>
    </xf>
    <xf numFmtId="179" fontId="19" fillId="2" borderId="134" xfId="0" applyNumberFormat="1" applyFont="1" applyFill="1" applyBorder="1" applyAlignment="1">
      <alignment horizontal="center" vertical="center"/>
    </xf>
    <xf numFmtId="180" fontId="19" fillId="2" borderId="135" xfId="0" applyNumberFormat="1" applyFont="1" applyFill="1" applyBorder="1" applyAlignment="1">
      <alignment horizontal="right" vertical="center" shrinkToFit="1"/>
    </xf>
    <xf numFmtId="0" fontId="11" fillId="0" borderId="136" xfId="0" applyFont="1" applyFill="1" applyBorder="1" applyAlignment="1">
      <alignment horizontal="center" vertical="center" shrinkToFit="1"/>
    </xf>
    <xf numFmtId="181" fontId="0" fillId="2" borderId="63" xfId="2" applyNumberFormat="1" applyFont="1" applyFill="1" applyBorder="1" applyAlignment="1">
      <alignment horizontal="right" vertical="center" shrinkToFit="1"/>
    </xf>
    <xf numFmtId="179" fontId="0" fillId="2" borderId="28" xfId="2" applyNumberFormat="1" applyFont="1" applyFill="1" applyBorder="1" applyAlignment="1">
      <alignment horizontal="center" vertical="center" shrinkToFit="1"/>
    </xf>
    <xf numFmtId="178" fontId="0" fillId="2" borderId="27" xfId="2" applyNumberFormat="1" applyFont="1" applyFill="1" applyBorder="1" applyAlignment="1">
      <alignment horizontal="center" vertical="center" shrinkToFit="1"/>
    </xf>
    <xf numFmtId="181" fontId="0" fillId="2" borderId="58" xfId="2" applyNumberFormat="1" applyFont="1" applyFill="1" applyBorder="1" applyAlignment="1">
      <alignment horizontal="right" vertical="center" shrinkToFit="1"/>
    </xf>
    <xf numFmtId="178" fontId="0" fillId="2" borderId="30" xfId="2" applyNumberFormat="1" applyFont="1" applyFill="1" applyBorder="1" applyAlignment="1">
      <alignment horizontal="center" vertical="center" shrinkToFit="1"/>
    </xf>
    <xf numFmtId="178" fontId="0" fillId="2" borderId="28" xfId="2" applyNumberFormat="1" applyFont="1" applyFill="1" applyBorder="1" applyAlignment="1">
      <alignment horizontal="center" vertical="center" shrinkToFit="1"/>
    </xf>
    <xf numFmtId="181" fontId="0" fillId="2" borderId="62" xfId="2" applyNumberFormat="1" applyFont="1" applyFill="1" applyBorder="1" applyAlignment="1">
      <alignment horizontal="right" vertical="center" shrinkToFit="1"/>
    </xf>
    <xf numFmtId="178" fontId="0" fillId="2" borderId="129" xfId="2" applyNumberFormat="1" applyFont="1" applyFill="1" applyBorder="1" applyAlignment="1">
      <alignment horizontal="center" vertical="center" shrinkToFit="1"/>
    </xf>
    <xf numFmtId="181" fontId="0" fillId="2" borderId="137" xfId="2" applyNumberFormat="1" applyFont="1" applyFill="1" applyBorder="1" applyAlignment="1">
      <alignment horizontal="right" vertical="center" shrinkToFit="1"/>
    </xf>
    <xf numFmtId="179" fontId="0" fillId="2" borderId="46" xfId="0" applyNumberFormat="1" applyFont="1" applyFill="1" applyBorder="1" applyAlignment="1">
      <alignment horizontal="right" vertical="center" shrinkToFit="1"/>
    </xf>
    <xf numFmtId="178" fontId="0" fillId="2" borderId="34" xfId="0" applyNumberFormat="1" applyFont="1" applyFill="1" applyBorder="1" applyAlignment="1">
      <alignment horizontal="right" vertical="center" shrinkToFit="1"/>
    </xf>
    <xf numFmtId="178" fontId="0" fillId="2" borderId="43" xfId="0" applyNumberFormat="1" applyFont="1" applyFill="1" applyBorder="1" applyAlignment="1">
      <alignment horizontal="right" vertical="center" shrinkToFit="1"/>
    </xf>
    <xf numFmtId="178" fontId="0" fillId="2" borderId="46" xfId="0" applyNumberFormat="1" applyFont="1" applyFill="1" applyBorder="1" applyAlignment="1">
      <alignment horizontal="right" vertical="center" shrinkToFit="1"/>
    </xf>
    <xf numFmtId="178" fontId="0" fillId="2" borderId="132" xfId="0" applyNumberFormat="1" applyFont="1" applyFill="1" applyBorder="1" applyAlignment="1">
      <alignment horizontal="right" vertical="center" shrinkToFit="1"/>
    </xf>
    <xf numFmtId="180" fontId="19" fillId="0" borderId="32" xfId="0" applyNumberFormat="1" applyFont="1" applyFill="1" applyBorder="1" applyAlignment="1">
      <alignment horizontal="right" vertical="center" shrinkToFit="1"/>
    </xf>
    <xf numFmtId="179" fontId="19" fillId="2" borderId="50" xfId="0" applyNumberFormat="1" applyFont="1" applyFill="1" applyBorder="1" applyAlignment="1">
      <alignment horizontal="center" vertical="center"/>
    </xf>
    <xf numFmtId="0" fontId="11" fillId="0" borderId="138" xfId="0" applyFont="1" applyFill="1" applyBorder="1" applyAlignment="1">
      <alignment horizontal="center" vertical="center" shrinkToFit="1"/>
    </xf>
    <xf numFmtId="181" fontId="0" fillId="2" borderId="110" xfId="2" applyNumberFormat="1" applyFont="1" applyFill="1" applyBorder="1" applyAlignment="1">
      <alignment horizontal="right" vertical="center" shrinkToFit="1"/>
    </xf>
    <xf numFmtId="179" fontId="0" fillId="2" borderId="71" xfId="2" applyNumberFormat="1" applyFont="1" applyFill="1" applyBorder="1" applyAlignment="1">
      <alignment horizontal="center" vertical="center" shrinkToFit="1"/>
    </xf>
    <xf numFmtId="178" fontId="0" fillId="2" borderId="68" xfId="2" applyNumberFormat="1" applyFont="1" applyFill="1" applyBorder="1" applyAlignment="1">
      <alignment horizontal="center" vertical="center" shrinkToFit="1"/>
    </xf>
    <xf numFmtId="181" fontId="0" fillId="2" borderId="73" xfId="2" applyNumberFormat="1" applyFont="1" applyFill="1" applyBorder="1" applyAlignment="1">
      <alignment horizontal="right" vertical="center" shrinkToFit="1"/>
    </xf>
    <xf numFmtId="178" fontId="0" fillId="2" borderId="69" xfId="2" applyNumberFormat="1" applyFont="1" applyFill="1" applyBorder="1" applyAlignment="1">
      <alignment horizontal="center" vertical="center" shrinkToFit="1"/>
    </xf>
    <xf numFmtId="178" fontId="0" fillId="2" borderId="71" xfId="2" applyNumberFormat="1" applyFont="1" applyFill="1" applyBorder="1" applyAlignment="1">
      <alignment horizontal="center" vertical="center" shrinkToFit="1"/>
    </xf>
    <xf numFmtId="181" fontId="0" fillId="2" borderId="109" xfId="2" applyNumberFormat="1" applyFont="1" applyFill="1" applyBorder="1" applyAlignment="1">
      <alignment horizontal="right" vertical="center" shrinkToFit="1"/>
    </xf>
    <xf numFmtId="181" fontId="0" fillId="2" borderId="139" xfId="2" applyNumberFormat="1" applyFont="1" applyFill="1" applyBorder="1" applyAlignment="1">
      <alignment horizontal="right" vertical="center" shrinkToFit="1"/>
    </xf>
    <xf numFmtId="178" fontId="0" fillId="2" borderId="140" xfId="2" applyNumberFormat="1" applyFont="1" applyFill="1" applyBorder="1" applyAlignment="1">
      <alignment horizontal="center" vertical="center" shrinkToFit="1"/>
    </xf>
    <xf numFmtId="181" fontId="0" fillId="2" borderId="141" xfId="2" applyNumberFormat="1" applyFont="1" applyFill="1" applyBorder="1" applyAlignment="1">
      <alignment horizontal="right" vertical="center" shrinkToFit="1"/>
    </xf>
    <xf numFmtId="180" fontId="0" fillId="2" borderId="142" xfId="0" applyNumberFormat="1" applyFont="1" applyFill="1" applyBorder="1" applyAlignment="1">
      <alignment horizontal="right" vertical="center" shrinkToFit="1"/>
    </xf>
    <xf numFmtId="179" fontId="0" fillId="2" borderId="143" xfId="0" applyNumberFormat="1" applyFont="1" applyFill="1" applyBorder="1" applyAlignment="1">
      <alignment horizontal="right" vertical="center" shrinkToFit="1"/>
    </xf>
    <xf numFmtId="178" fontId="0" fillId="2" borderId="83" xfId="0" applyNumberFormat="1" applyFont="1" applyFill="1" applyBorder="1" applyAlignment="1">
      <alignment horizontal="right" vertical="center" shrinkToFit="1"/>
    </xf>
    <xf numFmtId="179" fontId="0" fillId="2" borderId="83" xfId="0" applyNumberFormat="1" applyFont="1" applyFill="1" applyBorder="1" applyAlignment="1">
      <alignment horizontal="right" vertical="center" shrinkToFit="1"/>
    </xf>
    <xf numFmtId="178" fontId="0" fillId="2" borderId="85" xfId="0" applyNumberFormat="1" applyFont="1" applyFill="1" applyBorder="1" applyAlignment="1">
      <alignment horizontal="right" vertical="center" shrinkToFit="1"/>
    </xf>
    <xf numFmtId="180" fontId="0" fillId="2" borderId="35" xfId="0" applyNumberFormat="1" applyFont="1" applyFill="1" applyBorder="1" applyAlignment="1">
      <alignment horizontal="right" vertical="center" shrinkToFit="1"/>
    </xf>
    <xf numFmtId="178" fontId="0" fillId="2" borderId="143" xfId="0" applyNumberFormat="1" applyFont="1" applyFill="1" applyBorder="1" applyAlignment="1">
      <alignment horizontal="right" vertical="center" shrinkToFit="1"/>
    </xf>
    <xf numFmtId="177" fontId="0" fillId="2" borderId="84" xfId="0" applyNumberFormat="1" applyFont="1" applyFill="1" applyBorder="1" applyAlignment="1">
      <alignment horizontal="right" vertical="center" shrinkToFit="1"/>
    </xf>
    <xf numFmtId="180" fontId="0" fillId="2" borderId="144" xfId="0" applyNumberFormat="1" applyFont="1" applyFill="1" applyBorder="1" applyAlignment="1">
      <alignment horizontal="right" vertical="center" shrinkToFit="1"/>
    </xf>
    <xf numFmtId="178" fontId="0" fillId="2" borderId="145" xfId="0" applyNumberFormat="1" applyFont="1" applyFill="1" applyBorder="1" applyAlignment="1">
      <alignment horizontal="right" vertical="center" shrinkToFit="1"/>
    </xf>
    <xf numFmtId="180" fontId="0" fillId="2" borderId="146" xfId="0" applyNumberFormat="1" applyFont="1" applyFill="1" applyBorder="1" applyAlignment="1">
      <alignment horizontal="right" vertical="center" shrinkToFit="1"/>
    </xf>
    <xf numFmtId="178" fontId="19" fillId="2" borderId="50" xfId="0" applyNumberFormat="1" applyFont="1" applyFill="1" applyBorder="1" applyAlignment="1">
      <alignment horizontal="right" vertical="center" shrinkToFit="1"/>
    </xf>
    <xf numFmtId="177" fontId="19" fillId="2" borderId="32" xfId="0" applyNumberFormat="1" applyFont="1" applyFill="1" applyBorder="1" applyAlignment="1">
      <alignment horizontal="right" vertical="center" shrinkToFit="1"/>
    </xf>
    <xf numFmtId="0" fontId="11" fillId="0" borderId="147" xfId="0" applyFont="1" applyFill="1" applyBorder="1" applyAlignment="1">
      <alignment horizontal="center" vertical="center" shrinkToFit="1"/>
    </xf>
    <xf numFmtId="181" fontId="0" fillId="2" borderId="148" xfId="2" applyNumberFormat="1" applyFont="1" applyFill="1" applyBorder="1" applyAlignment="1">
      <alignment horizontal="right" vertical="center" shrinkToFit="1"/>
    </xf>
    <xf numFmtId="179" fontId="0" fillId="2" borderId="149" xfId="2" applyNumberFormat="1" applyFont="1" applyFill="1" applyBorder="1" applyAlignment="1">
      <alignment horizontal="center" vertical="center" shrinkToFit="1"/>
    </xf>
    <xf numFmtId="178" fontId="0" fillId="2" borderId="97" xfId="2" applyNumberFormat="1" applyFont="1" applyFill="1" applyBorder="1" applyAlignment="1">
      <alignment horizontal="right" vertical="center" shrinkToFit="1"/>
    </xf>
    <xf numFmtId="181" fontId="0" fillId="2" borderId="150" xfId="2" applyNumberFormat="1" applyFont="1" applyFill="1" applyBorder="1" applyAlignment="1">
      <alignment horizontal="right" vertical="center" shrinkToFit="1"/>
    </xf>
    <xf numFmtId="178" fontId="0" fillId="2" borderId="98" xfId="2" applyNumberFormat="1" applyFont="1" applyFill="1" applyBorder="1" applyAlignment="1">
      <alignment horizontal="center" vertical="center" shrinkToFit="1"/>
    </xf>
    <xf numFmtId="178" fontId="0" fillId="2" borderId="97" xfId="2" applyNumberFormat="1" applyFont="1" applyFill="1" applyBorder="1" applyAlignment="1">
      <alignment horizontal="center" vertical="center" shrinkToFit="1"/>
    </xf>
    <xf numFmtId="178" fontId="0" fillId="2" borderId="149" xfId="2" applyNumberFormat="1" applyFont="1" applyFill="1" applyBorder="1" applyAlignment="1">
      <alignment horizontal="center" vertical="center" shrinkToFit="1"/>
    </xf>
    <xf numFmtId="178" fontId="0" fillId="2" borderId="151" xfId="2" applyNumberFormat="1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vertical="center"/>
    </xf>
    <xf numFmtId="0" fontId="27" fillId="0" borderId="15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0" borderId="152" xfId="0" applyBorder="1" applyAlignment="1">
      <alignment horizontal="right" vertical="top"/>
    </xf>
    <xf numFmtId="0" fontId="0" fillId="0" borderId="2" xfId="0" applyBorder="1" applyAlignment="1">
      <alignment vertical="center" shrinkToFit="1"/>
    </xf>
    <xf numFmtId="0" fontId="27" fillId="0" borderId="152" xfId="0" applyFont="1" applyBorder="1" applyAlignment="1">
      <alignment horizontal="right" vertical="top"/>
    </xf>
    <xf numFmtId="0" fontId="9" fillId="0" borderId="2" xfId="0" applyFont="1" applyBorder="1" applyAlignment="1">
      <alignment horizontal="center" vertical="center"/>
    </xf>
    <xf numFmtId="38" fontId="9" fillId="2" borderId="2" xfId="7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 shrinkToFit="1"/>
    </xf>
    <xf numFmtId="38" fontId="9" fillId="2" borderId="2" xfId="7" applyFont="1" applyFill="1" applyBorder="1" applyAlignment="1">
      <alignment vertical="center" shrinkToFit="1"/>
    </xf>
    <xf numFmtId="38" fontId="9" fillId="0" borderId="2" xfId="7" applyFont="1" applyBorder="1" applyAlignment="1">
      <alignment vertical="center"/>
    </xf>
    <xf numFmtId="0" fontId="9" fillId="0" borderId="2" xfId="0" applyFont="1" applyBorder="1" applyAlignment="1">
      <alignment horizontal="center" vertical="center" shrinkToFit="1"/>
    </xf>
    <xf numFmtId="38" fontId="9" fillId="0" borderId="2" xfId="7" applyFont="1" applyBorder="1" applyAlignment="1">
      <alignment vertical="center" shrinkToFit="1"/>
    </xf>
    <xf numFmtId="187" fontId="9" fillId="0" borderId="2" xfId="7" applyNumberFormat="1" applyFont="1" applyFill="1" applyBorder="1" applyAlignment="1">
      <alignment vertical="center" shrinkToFit="1"/>
    </xf>
    <xf numFmtId="38" fontId="9" fillId="2" borderId="2" xfId="7" applyFont="1" applyFill="1" applyBorder="1" applyAlignment="1">
      <alignment horizontal="right"/>
    </xf>
    <xf numFmtId="38" fontId="9" fillId="2" borderId="2" xfId="7" applyFont="1" applyFill="1" applyBorder="1" applyAlignment="1">
      <alignment horizontal="right" vertical="center"/>
    </xf>
    <xf numFmtId="187" fontId="9" fillId="2" borderId="2" xfId="0" applyNumberFormat="1" applyFont="1" applyFill="1" applyBorder="1" applyAlignment="1">
      <alignment horizontal="right" vertical="center"/>
    </xf>
    <xf numFmtId="187" fontId="9" fillId="2" borderId="2" xfId="7" applyNumberFormat="1" applyFont="1" applyFill="1" applyBorder="1" applyAlignment="1">
      <alignment vertical="center" shrinkToFit="1"/>
    </xf>
    <xf numFmtId="0" fontId="33" fillId="0" borderId="0" xfId="0" applyFont="1" applyFill="1" applyAlignment="1">
      <alignment vertical="center"/>
    </xf>
    <xf numFmtId="38" fontId="9" fillId="0" borderId="2" xfId="7" applyFont="1" applyFill="1" applyBorder="1" applyAlignment="1">
      <alignment horizontal="right" vertical="center"/>
    </xf>
    <xf numFmtId="187" fontId="9" fillId="2" borderId="2" xfId="7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6" applyFont="1">
      <alignment vertical="center"/>
    </xf>
    <xf numFmtId="0" fontId="0" fillId="2" borderId="0" xfId="6" applyFont="1" applyFill="1">
      <alignment vertical="center"/>
    </xf>
    <xf numFmtId="0" fontId="0" fillId="3" borderId="0" xfId="6" applyFont="1" applyFill="1">
      <alignment vertical="center"/>
    </xf>
    <xf numFmtId="187" fontId="0" fillId="2" borderId="0" xfId="6" applyNumberFormat="1" applyFont="1" applyFill="1" applyAlignment="1">
      <alignment vertical="center"/>
    </xf>
    <xf numFmtId="38" fontId="13" fillId="2" borderId="0" xfId="7" applyFont="1" applyFill="1" applyAlignment="1">
      <alignment vertical="center"/>
    </xf>
    <xf numFmtId="187" fontId="13" fillId="2" borderId="0" xfId="6" applyNumberFormat="1" applyFont="1" applyFill="1" applyAlignment="1">
      <alignment vertical="center"/>
    </xf>
    <xf numFmtId="187" fontId="0" fillId="3" borderId="0" xfId="6" applyNumberFormat="1" applyFont="1" applyFill="1" applyAlignment="1">
      <alignment vertical="center"/>
    </xf>
    <xf numFmtId="38" fontId="13" fillId="3" borderId="0" xfId="7" applyFont="1" applyFill="1" applyAlignment="1">
      <alignment vertical="center"/>
    </xf>
    <xf numFmtId="187" fontId="13" fillId="3" borderId="0" xfId="6" applyNumberFormat="1" applyFont="1" applyFill="1" applyAlignment="1">
      <alignment vertical="center"/>
    </xf>
    <xf numFmtId="0" fontId="21" fillId="0" borderId="14" xfId="6" applyFont="1" applyBorder="1" applyAlignment="1">
      <alignment horizontal="right"/>
    </xf>
    <xf numFmtId="0" fontId="21" fillId="0" borderId="15" xfId="6" applyFont="1" applyBorder="1" applyAlignment="1">
      <alignment horizontal="center" vertical="center"/>
    </xf>
    <xf numFmtId="187" fontId="0" fillId="0" borderId="25" xfId="6" applyNumberFormat="1" applyFont="1" applyBorder="1" applyAlignment="1">
      <alignment horizontal="center"/>
    </xf>
    <xf numFmtId="187" fontId="0" fillId="0" borderId="157" xfId="6" applyNumberFormat="1" applyFont="1" applyBorder="1">
      <alignment vertical="center"/>
    </xf>
    <xf numFmtId="187" fontId="21" fillId="2" borderId="2" xfId="6" applyNumberFormat="1" applyFont="1" applyFill="1" applyBorder="1" applyAlignment="1">
      <alignment vertical="center" shrinkToFit="1"/>
    </xf>
    <xf numFmtId="187" fontId="21" fillId="0" borderId="2" xfId="6" applyNumberFormat="1" applyFont="1" applyBorder="1" applyAlignment="1">
      <alignment vertical="center" shrinkToFit="1"/>
    </xf>
    <xf numFmtId="187" fontId="37" fillId="2" borderId="160" xfId="6" applyNumberFormat="1" applyFont="1" applyFill="1" applyBorder="1" applyAlignment="1">
      <alignment vertical="center" shrinkToFit="1"/>
    </xf>
    <xf numFmtId="187" fontId="37" fillId="2" borderId="8" xfId="6" applyNumberFormat="1" applyFont="1" applyFill="1" applyBorder="1" applyAlignment="1">
      <alignment vertical="center" shrinkToFit="1"/>
    </xf>
    <xf numFmtId="187" fontId="37" fillId="2" borderId="2" xfId="6" applyNumberFormat="1" applyFont="1" applyFill="1" applyBorder="1" applyAlignment="1">
      <alignment vertical="center" shrinkToFit="1"/>
    </xf>
    <xf numFmtId="187" fontId="37" fillId="0" borderId="8" xfId="6" applyNumberFormat="1" applyFont="1" applyBorder="1" applyAlignment="1">
      <alignment vertical="center" shrinkToFit="1"/>
    </xf>
    <xf numFmtId="187" fontId="37" fillId="0" borderId="2" xfId="6" applyNumberFormat="1" applyFont="1" applyBorder="1" applyAlignment="1">
      <alignment vertical="center" shrinkToFit="1"/>
    </xf>
    <xf numFmtId="0" fontId="38" fillId="0" borderId="0" xfId="6" applyFont="1" applyFill="1" applyBorder="1" applyAlignment="1"/>
    <xf numFmtId="0" fontId="19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187" fontId="39" fillId="2" borderId="0" xfId="0" applyNumberFormat="1" applyFont="1" applyFill="1" applyAlignment="1">
      <alignment vertical="center"/>
    </xf>
    <xf numFmtId="177" fontId="40" fillId="2" borderId="11" xfId="0" applyNumberFormat="1" applyFont="1" applyFill="1" applyBorder="1" applyAlignment="1">
      <alignment horizontal="right" vertical="center" shrinkToFit="1"/>
    </xf>
    <xf numFmtId="0" fontId="35" fillId="2" borderId="0" xfId="0" applyFont="1" applyFill="1" applyAlignment="1">
      <alignment vertical="top"/>
    </xf>
    <xf numFmtId="0" fontId="21" fillId="2" borderId="14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41" fillId="2" borderId="153" xfId="0" applyFont="1" applyFill="1" applyBorder="1" applyAlignment="1">
      <alignment vertical="center"/>
    </xf>
    <xf numFmtId="0" fontId="41" fillId="2" borderId="1" xfId="0" applyFont="1" applyFill="1" applyBorder="1" applyAlignment="1">
      <alignment vertical="center"/>
    </xf>
    <xf numFmtId="3" fontId="30" fillId="2" borderId="0" xfId="0" applyNumberFormat="1" applyFont="1" applyFill="1" applyBorder="1" applyAlignment="1">
      <alignment horizontal="center" vertical="center"/>
    </xf>
    <xf numFmtId="187" fontId="21" fillId="2" borderId="25" xfId="0" applyNumberFormat="1" applyFont="1" applyFill="1" applyBorder="1" applyAlignment="1">
      <alignment horizontal="center" vertical="center"/>
    </xf>
    <xf numFmtId="187" fontId="21" fillId="2" borderId="157" xfId="0" applyNumberFormat="1" applyFont="1" applyFill="1" applyBorder="1" applyAlignment="1">
      <alignment horizontal="center" vertical="center"/>
    </xf>
    <xf numFmtId="187" fontId="0" fillId="2" borderId="0" xfId="0" applyNumberFormat="1" applyFont="1" applyFill="1" applyBorder="1" applyAlignment="1">
      <alignment vertical="center"/>
    </xf>
    <xf numFmtId="0" fontId="0" fillId="2" borderId="153" xfId="0" applyFill="1" applyBorder="1" applyAlignment="1">
      <alignment vertical="center"/>
    </xf>
    <xf numFmtId="0" fontId="41" fillId="2" borderId="8" xfId="0" applyFont="1" applyFill="1" applyBorder="1" applyAlignment="1">
      <alignment vertical="center"/>
    </xf>
    <xf numFmtId="187" fontId="37" fillId="2" borderId="0" xfId="0" applyNumberFormat="1" applyFont="1" applyFill="1" applyBorder="1" applyAlignment="1">
      <alignment vertical="center" shrinkToFit="1"/>
    </xf>
    <xf numFmtId="0" fontId="41" fillId="2" borderId="5" xfId="0" applyFont="1" applyFill="1" applyBorder="1" applyAlignment="1">
      <alignment vertical="center"/>
    </xf>
    <xf numFmtId="187" fontId="21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0" fillId="0" borderId="11" xfId="4" applyFont="1" applyBorder="1">
      <alignment vertical="center"/>
    </xf>
    <xf numFmtId="0" fontId="11" fillId="0" borderId="11" xfId="4" applyFont="1" applyBorder="1">
      <alignment vertical="center"/>
    </xf>
    <xf numFmtId="0" fontId="11" fillId="0" borderId="15" xfId="4" applyFont="1" applyBorder="1">
      <alignment vertical="center"/>
    </xf>
    <xf numFmtId="0" fontId="0" fillId="0" borderId="0" xfId="4" applyFont="1" applyBorder="1">
      <alignment vertical="center"/>
    </xf>
    <xf numFmtId="0" fontId="27" fillId="0" borderId="0" xfId="4" applyFont="1" applyBorder="1" applyAlignment="1">
      <alignment vertical="center"/>
    </xf>
    <xf numFmtId="0" fontId="27" fillId="0" borderId="0" xfId="4" applyFont="1" applyBorder="1">
      <alignment vertical="center"/>
    </xf>
    <xf numFmtId="0" fontId="11" fillId="0" borderId="153" xfId="4" applyFont="1" applyBorder="1">
      <alignment vertical="center"/>
    </xf>
    <xf numFmtId="0" fontId="0" fillId="0" borderId="12" xfId="4" applyFont="1" applyBorder="1">
      <alignment vertical="center"/>
    </xf>
    <xf numFmtId="0" fontId="11" fillId="0" borderId="12" xfId="4" applyFont="1" applyBorder="1">
      <alignment vertical="center"/>
    </xf>
    <xf numFmtId="0" fontId="11" fillId="0" borderId="157" xfId="4" applyFont="1" applyBorder="1">
      <alignment vertical="center"/>
    </xf>
    <xf numFmtId="178" fontId="26" fillId="2" borderId="143" xfId="0" applyNumberFormat="1" applyFont="1" applyFill="1" applyBorder="1" applyAlignment="1">
      <alignment horizontal="right" vertical="center" shrinkToFit="1"/>
    </xf>
    <xf numFmtId="178" fontId="26" fillId="2" borderId="149" xfId="2" applyNumberFormat="1" applyFont="1" applyFill="1" applyBorder="1" applyAlignment="1">
      <alignment horizontal="center" vertical="center" shrinkToFit="1"/>
    </xf>
    <xf numFmtId="178" fontId="26" fillId="2" borderId="45" xfId="0" applyNumberFormat="1" applyFont="1" applyFill="1" applyBorder="1" applyAlignment="1">
      <alignment horizontal="center" vertical="center" shrinkToFit="1"/>
    </xf>
    <xf numFmtId="179" fontId="26" fillId="2" borderId="57" xfId="0" applyNumberFormat="1" applyFont="1" applyFill="1" applyBorder="1" applyAlignment="1">
      <alignment horizontal="center" vertical="center" shrinkToFit="1"/>
    </xf>
    <xf numFmtId="178" fontId="26" fillId="2" borderId="64" xfId="2" applyNumberFormat="1" applyFont="1" applyFill="1" applyBorder="1" applyAlignment="1">
      <alignment horizontal="center" vertical="center" shrinkToFit="1"/>
    </xf>
    <xf numFmtId="0" fontId="1" fillId="0" borderId="103" xfId="0" applyFont="1" applyFill="1" applyBorder="1" applyAlignment="1">
      <alignment horizontal="center" vertical="center" shrinkToFit="1"/>
    </xf>
    <xf numFmtId="178" fontId="26" fillId="2" borderId="166" xfId="0" applyNumberFormat="1" applyFont="1" applyFill="1" applyBorder="1" applyAlignment="1">
      <alignment horizontal="center" vertical="center" shrinkToFit="1"/>
    </xf>
    <xf numFmtId="179" fontId="26" fillId="2" borderId="167" xfId="2" applyNumberFormat="1" applyFont="1" applyFill="1" applyBorder="1" applyAlignment="1">
      <alignment horizontal="center" vertical="center" shrinkToFit="1"/>
    </xf>
    <xf numFmtId="178" fontId="26" fillId="2" borderId="168" xfId="0" applyNumberFormat="1" applyFont="1" applyFill="1" applyBorder="1" applyAlignment="1">
      <alignment horizontal="center" vertical="center" shrinkToFit="1"/>
    </xf>
    <xf numFmtId="177" fontId="26" fillId="2" borderId="169" xfId="0" applyNumberFormat="1" applyFont="1" applyFill="1" applyBorder="1" applyAlignment="1">
      <alignment horizontal="right" vertical="center" shrinkToFit="1"/>
    </xf>
    <xf numFmtId="178" fontId="26" fillId="2" borderId="170" xfId="0" applyNumberFormat="1" applyFont="1" applyFill="1" applyBorder="1" applyAlignment="1">
      <alignment horizontal="center" vertical="center" shrinkToFit="1"/>
    </xf>
    <xf numFmtId="178" fontId="26" fillId="2" borderId="74" xfId="2" applyNumberFormat="1" applyFont="1" applyFill="1" applyBorder="1" applyAlignment="1">
      <alignment horizontal="center" vertical="center" shrinkToFit="1"/>
    </xf>
    <xf numFmtId="179" fontId="26" fillId="2" borderId="76" xfId="2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178" fontId="26" fillId="2" borderId="128" xfId="2" applyNumberFormat="1" applyFont="1" applyFill="1" applyBorder="1" applyAlignment="1">
      <alignment horizontal="center" vertical="center" shrinkToFit="1"/>
    </xf>
    <xf numFmtId="178" fontId="26" fillId="2" borderId="127" xfId="2" applyNumberFormat="1" applyFont="1" applyFill="1" applyBorder="1" applyAlignment="1">
      <alignment horizontal="center" vertical="center" shrinkToFit="1"/>
    </xf>
    <xf numFmtId="178" fontId="26" fillId="2" borderId="123" xfId="2" applyNumberFormat="1" applyFont="1" applyFill="1" applyBorder="1" applyAlignment="1">
      <alignment horizontal="center" vertical="center" shrinkToFit="1"/>
    </xf>
    <xf numFmtId="178" fontId="26" fillId="2" borderId="171" xfId="2" applyNumberFormat="1" applyFont="1" applyFill="1" applyBorder="1" applyAlignment="1">
      <alignment horizontal="center" vertical="center" shrinkToFit="1"/>
    </xf>
    <xf numFmtId="179" fontId="26" fillId="2" borderId="172" xfId="2" applyNumberFormat="1" applyFont="1" applyFill="1" applyBorder="1" applyAlignment="1">
      <alignment horizontal="center" vertical="center" shrinkToFit="1"/>
    </xf>
    <xf numFmtId="181" fontId="26" fillId="2" borderId="173" xfId="2" applyNumberFormat="1" applyFont="1" applyFill="1" applyBorder="1" applyAlignment="1">
      <alignment horizontal="right" vertical="center" shrinkToFit="1"/>
    </xf>
    <xf numFmtId="178" fontId="26" fillId="2" borderId="172" xfId="2" applyNumberFormat="1" applyFont="1" applyFill="1" applyBorder="1" applyAlignment="1">
      <alignment horizontal="center" vertical="center" shrinkToFit="1"/>
    </xf>
    <xf numFmtId="178" fontId="26" fillId="2" borderId="174" xfId="2" applyNumberFormat="1" applyFont="1" applyFill="1" applyBorder="1" applyAlignment="1">
      <alignment horizontal="center" vertical="center" shrinkToFit="1"/>
    </xf>
    <xf numFmtId="179" fontId="26" fillId="2" borderId="127" xfId="2" applyNumberFormat="1" applyFont="1" applyFill="1" applyBorder="1" applyAlignment="1">
      <alignment horizontal="center" vertical="center" shrinkToFit="1"/>
    </xf>
    <xf numFmtId="181" fontId="26" fillId="2" borderId="175" xfId="2" applyNumberFormat="1" applyFont="1" applyFill="1" applyBorder="1" applyAlignment="1">
      <alignment horizontal="right" vertical="center" shrinkToFit="1"/>
    </xf>
    <xf numFmtId="178" fontId="26" fillId="2" borderId="124" xfId="2" applyNumberFormat="1" applyFont="1" applyFill="1" applyBorder="1" applyAlignment="1">
      <alignment horizontal="center" vertical="center" shrinkToFit="1"/>
    </xf>
    <xf numFmtId="181" fontId="26" fillId="2" borderId="139" xfId="2" applyNumberFormat="1" applyFont="1" applyFill="1" applyBorder="1" applyAlignment="1">
      <alignment horizontal="right" vertical="center" shrinkToFit="1"/>
    </xf>
    <xf numFmtId="181" fontId="26" fillId="2" borderId="171" xfId="2" applyNumberFormat="1" applyFont="1" applyFill="1" applyBorder="1" applyAlignment="1">
      <alignment horizontal="right" vertical="center" shrinkToFit="1"/>
    </xf>
    <xf numFmtId="178" fontId="26" fillId="2" borderId="176" xfId="2" applyNumberFormat="1" applyFont="1" applyFill="1" applyBorder="1" applyAlignment="1">
      <alignment horizontal="center" vertical="center" shrinkToFit="1"/>
    </xf>
    <xf numFmtId="0" fontId="1" fillId="0" borderId="178" xfId="0" applyFont="1" applyFill="1" applyBorder="1" applyAlignment="1">
      <alignment horizontal="center" vertical="center" shrinkToFit="1"/>
    </xf>
    <xf numFmtId="180" fontId="26" fillId="2" borderId="179" xfId="0" applyNumberFormat="1" applyFont="1" applyFill="1" applyBorder="1" applyAlignment="1">
      <alignment horizontal="right" vertical="center" shrinkToFit="1"/>
    </xf>
    <xf numFmtId="179" fontId="26" fillId="2" borderId="83" xfId="2" applyNumberFormat="1" applyFont="1" applyFill="1" applyBorder="1" applyAlignment="1">
      <alignment horizontal="center" vertical="center" shrinkToFit="1"/>
    </xf>
    <xf numFmtId="180" fontId="26" fillId="2" borderId="81" xfId="0" applyNumberFormat="1" applyFont="1" applyFill="1" applyBorder="1" applyAlignment="1">
      <alignment horizontal="right" vertical="center" shrinkToFit="1"/>
    </xf>
    <xf numFmtId="178" fontId="26" fillId="2" borderId="180" xfId="0" applyNumberFormat="1" applyFont="1" applyFill="1" applyBorder="1" applyAlignment="1">
      <alignment horizontal="center" vertical="center" shrinkToFit="1"/>
    </xf>
    <xf numFmtId="179" fontId="26" fillId="2" borderId="89" xfId="2" applyNumberFormat="1" applyFont="1" applyFill="1" applyBorder="1" applyAlignment="1">
      <alignment horizontal="center" vertical="center" shrinkToFit="1"/>
    </xf>
    <xf numFmtId="177" fontId="26" fillId="2" borderId="181" xfId="0" applyNumberFormat="1" applyFont="1" applyFill="1" applyBorder="1" applyAlignment="1">
      <alignment horizontal="right" vertical="center" shrinkToFit="1"/>
    </xf>
    <xf numFmtId="178" fontId="26" fillId="2" borderId="88" xfId="0" applyNumberFormat="1" applyFont="1" applyFill="1" applyBorder="1" applyAlignment="1">
      <alignment horizontal="center" vertical="center" shrinkToFit="1"/>
    </xf>
    <xf numFmtId="178" fontId="26" fillId="2" borderId="91" xfId="0" applyNumberFormat="1" applyFont="1" applyFill="1" applyBorder="1" applyAlignment="1">
      <alignment horizontal="center" vertical="center" shrinkToFit="1"/>
    </xf>
    <xf numFmtId="180" fontId="26" fillId="2" borderId="144" xfId="0" applyNumberFormat="1" applyFont="1" applyFill="1" applyBorder="1" applyAlignment="1">
      <alignment horizontal="right" vertical="center" shrinkToFit="1"/>
    </xf>
    <xf numFmtId="181" fontId="26" fillId="2" borderId="110" xfId="2" applyNumberFormat="1" applyFont="1" applyFill="1" applyBorder="1" applyAlignment="1">
      <alignment horizontal="right" vertical="center" shrinkToFit="1"/>
    </xf>
    <xf numFmtId="181" fontId="26" fillId="2" borderId="109" xfId="2" applyNumberFormat="1" applyFont="1" applyFill="1" applyBorder="1" applyAlignment="1">
      <alignment horizontal="right" vertical="center" shrinkToFit="1"/>
    </xf>
    <xf numFmtId="180" fontId="26" fillId="2" borderId="180" xfId="0" applyNumberFormat="1" applyFont="1" applyFill="1" applyBorder="1" applyAlignment="1">
      <alignment horizontal="right" vertical="center" shrinkToFit="1"/>
    </xf>
    <xf numFmtId="180" fontId="26" fillId="2" borderId="90" xfId="0" applyNumberFormat="1" applyFont="1" applyFill="1" applyBorder="1" applyAlignment="1">
      <alignment horizontal="right" vertical="center" shrinkToFit="1"/>
    </xf>
    <xf numFmtId="181" fontId="26" fillId="2" borderId="182" xfId="2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vertical="top" wrapText="1"/>
    </xf>
    <xf numFmtId="9" fontId="0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center" shrinkToFit="1"/>
    </xf>
    <xf numFmtId="0" fontId="13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/>
    <xf numFmtId="0" fontId="13" fillId="0" borderId="0" xfId="0" applyFont="1" applyBorder="1" applyAlignment="1">
      <alignment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 shrinkToFit="1"/>
    </xf>
    <xf numFmtId="0" fontId="0" fillId="0" borderId="0" xfId="0" applyFont="1" applyAlignment="1">
      <alignment horizontal="left" vertical="center" shrinkToFit="1"/>
    </xf>
    <xf numFmtId="0" fontId="0" fillId="0" borderId="1" xfId="0" applyFont="1" applyBorder="1" applyAlignment="1">
      <alignment horizontal="center" vertical="top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/>
    <xf numFmtId="0" fontId="0" fillId="0" borderId="3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48" xfId="0" applyFont="1" applyFill="1" applyBorder="1" applyAlignment="1">
      <alignment horizontal="center" vertical="center" shrinkToFit="1"/>
    </xf>
    <xf numFmtId="0" fontId="1" fillId="0" borderId="8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177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left" vertical="center" shrinkToFit="1"/>
    </xf>
    <xf numFmtId="0" fontId="1" fillId="2" borderId="12" xfId="0" applyFont="1" applyFill="1" applyBorder="1" applyAlignment="1">
      <alignment horizontal="left" vertical="center" shrinkToFit="1"/>
    </xf>
    <xf numFmtId="0" fontId="1" fillId="2" borderId="20" xfId="0" applyFont="1" applyFill="1" applyBorder="1" applyAlignment="1">
      <alignment horizontal="left" vertical="center" shrinkToFit="1"/>
    </xf>
    <xf numFmtId="0" fontId="1" fillId="2" borderId="25" xfId="0" applyFont="1" applyFill="1" applyBorder="1" applyAlignment="1">
      <alignment vertical="center" shrinkToFit="1"/>
    </xf>
    <xf numFmtId="0" fontId="1" fillId="2" borderId="23" xfId="0" applyFont="1" applyFill="1" applyBorder="1" applyAlignment="1">
      <alignment horizontal="left" vertical="center" shrinkToFit="1"/>
    </xf>
    <xf numFmtId="0" fontId="1" fillId="2" borderId="29" xfId="0" applyFont="1" applyFill="1" applyBorder="1" applyAlignment="1">
      <alignment horizontal="left" vertical="center" shrinkToFit="1"/>
    </xf>
    <xf numFmtId="0" fontId="23" fillId="0" borderId="161" xfId="0" applyFont="1" applyFill="1" applyBorder="1" applyAlignment="1">
      <alignment horizontal="center" vertical="center"/>
    </xf>
    <xf numFmtId="0" fontId="1" fillId="0" borderId="162" xfId="0" applyFont="1" applyFill="1" applyBorder="1" applyAlignment="1">
      <alignment horizontal="center" vertical="center"/>
    </xf>
    <xf numFmtId="0" fontId="1" fillId="0" borderId="163" xfId="0" applyFont="1" applyFill="1" applyBorder="1" applyAlignment="1">
      <alignment horizontal="center" vertical="center"/>
    </xf>
    <xf numFmtId="0" fontId="1" fillId="0" borderId="164" xfId="0" applyFont="1" applyFill="1" applyBorder="1" applyAlignment="1">
      <alignment horizontal="center" vertical="center"/>
    </xf>
    <xf numFmtId="0" fontId="1" fillId="0" borderId="121" xfId="0" applyFont="1" applyFill="1" applyBorder="1" applyAlignment="1">
      <alignment horizontal="center" vertical="center"/>
    </xf>
    <xf numFmtId="0" fontId="1" fillId="0" borderId="16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03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left" vertical="center" shrinkToFit="1"/>
    </xf>
    <xf numFmtId="0" fontId="11" fillId="2" borderId="25" xfId="0" applyFont="1" applyFill="1" applyBorder="1" applyAlignment="1">
      <alignment horizontal="left" vertical="center" shrinkToFit="1"/>
    </xf>
    <xf numFmtId="0" fontId="11" fillId="2" borderId="23" xfId="0" applyFont="1" applyFill="1" applyBorder="1" applyAlignment="1">
      <alignment horizontal="left" vertical="center" shrinkToFit="1"/>
    </xf>
    <xf numFmtId="0" fontId="0" fillId="2" borderId="29" xfId="0" applyFont="1" applyFill="1" applyBorder="1" applyAlignment="1">
      <alignment horizontal="left" vertical="center" shrinkToFit="1"/>
    </xf>
    <xf numFmtId="0" fontId="11" fillId="2" borderId="21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11" fillId="2" borderId="14" xfId="0" applyFont="1" applyFill="1" applyBorder="1" applyAlignment="1">
      <alignment horizontal="left" vertical="center" shrinkToFit="1"/>
    </xf>
    <xf numFmtId="0" fontId="11" fillId="2" borderId="11" xfId="0" applyFont="1" applyFill="1" applyBorder="1" applyAlignment="1">
      <alignment horizontal="left" vertical="center" shrinkToFit="1"/>
    </xf>
    <xf numFmtId="0" fontId="11" fillId="2" borderId="17" xfId="0" applyFont="1" applyFill="1" applyBorder="1" applyAlignment="1">
      <alignment horizontal="left" vertical="center" shrinkToFit="1"/>
    </xf>
    <xf numFmtId="0" fontId="11" fillId="2" borderId="18" xfId="0" applyFont="1" applyFill="1" applyBorder="1" applyAlignment="1">
      <alignment horizontal="left" vertical="center" shrinkToFit="1"/>
    </xf>
    <xf numFmtId="0" fontId="11" fillId="2" borderId="11" xfId="0" applyFont="1" applyFill="1" applyBorder="1" applyAlignment="1">
      <alignment horizontal="left" vertical="center" wrapText="1" shrinkToFit="1"/>
    </xf>
    <xf numFmtId="0" fontId="11" fillId="2" borderId="15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left" vertical="center" shrinkToFit="1"/>
    </xf>
    <xf numFmtId="0" fontId="0" fillId="2" borderId="48" xfId="0" applyFont="1" applyFill="1" applyBorder="1" applyAlignment="1">
      <alignment vertical="center" shrinkToFit="1"/>
    </xf>
    <xf numFmtId="0" fontId="27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vertical="center" shrinkToFit="1"/>
    </xf>
    <xf numFmtId="0" fontId="11" fillId="2" borderId="126" xfId="0" applyFont="1" applyFill="1" applyBorder="1" applyAlignment="1">
      <alignment horizontal="left" vertical="center" shrinkToFit="1"/>
    </xf>
    <xf numFmtId="0" fontId="0" fillId="2" borderId="130" xfId="0" applyFont="1" applyFill="1" applyBorder="1" applyAlignment="1">
      <alignment horizontal="left" vertical="center" shrinkToFit="1"/>
    </xf>
    <xf numFmtId="187" fontId="9" fillId="0" borderId="154" xfId="6" applyNumberFormat="1" applyFont="1" applyBorder="1" applyAlignment="1">
      <alignment horizontal="center" vertical="center" shrinkToFit="1"/>
    </xf>
    <xf numFmtId="187" fontId="9" fillId="0" borderId="156" xfId="6" applyNumberFormat="1" applyFont="1" applyBorder="1" applyAlignment="1">
      <alignment horizontal="center" vertical="center" shrinkToFit="1"/>
    </xf>
    <xf numFmtId="0" fontId="32" fillId="0" borderId="154" xfId="6" applyFont="1" applyBorder="1" applyAlignment="1">
      <alignment horizontal="center" vertical="center" shrinkToFit="1"/>
    </xf>
    <xf numFmtId="0" fontId="32" fillId="0" borderId="155" xfId="6" applyFont="1" applyBorder="1" applyAlignment="1">
      <alignment horizontal="center" vertical="center" shrinkToFit="1"/>
    </xf>
    <xf numFmtId="0" fontId="32" fillId="0" borderId="156" xfId="6" applyFont="1" applyBorder="1" applyAlignment="1">
      <alignment horizontal="center" vertical="center" shrinkToFit="1"/>
    </xf>
    <xf numFmtId="0" fontId="9" fillId="0" borderId="0" xfId="6" quotePrefix="1" applyFont="1" applyAlignment="1">
      <alignment horizontal="center" vertical="center"/>
    </xf>
    <xf numFmtId="0" fontId="34" fillId="0" borderId="0" xfId="6" quotePrefix="1" applyFont="1" applyAlignment="1">
      <alignment horizontal="center" vertical="center"/>
    </xf>
    <xf numFmtId="0" fontId="9" fillId="0" borderId="0" xfId="6" quotePrefix="1" applyFont="1" applyAlignment="1">
      <alignment vertical="center" textRotation="180"/>
    </xf>
    <xf numFmtId="0" fontId="9" fillId="0" borderId="0" xfId="6" applyFont="1" applyAlignment="1">
      <alignment vertical="center" textRotation="180"/>
    </xf>
    <xf numFmtId="0" fontId="32" fillId="2" borderId="154" xfId="6" applyFont="1" applyFill="1" applyBorder="1" applyAlignment="1">
      <alignment horizontal="center" vertical="center" shrinkToFit="1"/>
    </xf>
    <xf numFmtId="0" fontId="32" fillId="2" borderId="155" xfId="6" applyFont="1" applyFill="1" applyBorder="1" applyAlignment="1">
      <alignment horizontal="center" vertical="center" shrinkToFit="1"/>
    </xf>
    <xf numFmtId="0" fontId="35" fillId="0" borderId="0" xfId="6" applyFont="1" applyAlignment="1">
      <alignment horizontal="left" vertical="top"/>
    </xf>
    <xf numFmtId="0" fontId="36" fillId="0" borderId="153" xfId="6" applyFont="1" applyFill="1" applyBorder="1" applyAlignment="1">
      <alignment horizontal="right"/>
    </xf>
    <xf numFmtId="187" fontId="9" fillId="0" borderId="158" xfId="6" applyNumberFormat="1" applyFont="1" applyBorder="1" applyAlignment="1">
      <alignment horizontal="center" vertical="center" shrinkToFit="1"/>
    </xf>
    <xf numFmtId="0" fontId="9" fillId="0" borderId="159" xfId="6" applyFont="1" applyBorder="1" applyAlignment="1">
      <alignment horizontal="center" vertical="center" shrinkToFit="1"/>
    </xf>
    <xf numFmtId="187" fontId="9" fillId="0" borderId="25" xfId="6" applyNumberFormat="1" applyFont="1" applyBorder="1" applyAlignment="1">
      <alignment horizontal="center" vertical="center" shrinkToFit="1"/>
    </xf>
    <xf numFmtId="0" fontId="9" fillId="0" borderId="157" xfId="6" applyFont="1" applyBorder="1" applyAlignment="1">
      <alignment horizontal="center" vertical="center" shrinkToFit="1"/>
    </xf>
    <xf numFmtId="0" fontId="9" fillId="0" borderId="156" xfId="6" applyFont="1" applyBorder="1" applyAlignment="1">
      <alignment horizontal="center" vertical="center" shrinkToFit="1"/>
    </xf>
    <xf numFmtId="0" fontId="35" fillId="2" borderId="0" xfId="0" applyFont="1" applyFill="1" applyAlignment="1">
      <alignment horizontal="left" vertical="top"/>
    </xf>
    <xf numFmtId="0" fontId="36" fillId="2" borderId="153" xfId="0" applyFont="1" applyFill="1" applyBorder="1" applyAlignment="1">
      <alignment horizontal="right" vertical="center"/>
    </xf>
    <xf numFmtId="0" fontId="0" fillId="2" borderId="153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87" fontId="9" fillId="2" borderId="154" xfId="0" applyNumberFormat="1" applyFont="1" applyFill="1" applyBorder="1" applyAlignment="1">
      <alignment horizontal="center" vertical="center"/>
    </xf>
    <xf numFmtId="0" fontId="9" fillId="2" borderId="156" xfId="0" applyFont="1" applyFill="1" applyBorder="1" applyAlignment="1">
      <alignment horizontal="center" vertical="center"/>
    </xf>
    <xf numFmtId="187" fontId="9" fillId="2" borderId="154" xfId="0" applyNumberFormat="1" applyFont="1" applyFill="1" applyBorder="1" applyAlignment="1">
      <alignment horizontal="center" vertical="center" wrapText="1"/>
    </xf>
    <xf numFmtId="0" fontId="9" fillId="2" borderId="156" xfId="0" applyFont="1" applyFill="1" applyBorder="1" applyAlignment="1">
      <alignment horizontal="center" vertical="center" wrapText="1"/>
    </xf>
    <xf numFmtId="187" fontId="9" fillId="2" borderId="156" xfId="0" applyNumberFormat="1" applyFont="1" applyFill="1" applyBorder="1" applyAlignment="1">
      <alignment horizontal="center" vertical="center"/>
    </xf>
    <xf numFmtId="0" fontId="21" fillId="2" borderId="154" xfId="0" applyFont="1" applyFill="1" applyBorder="1" applyAlignment="1">
      <alignment horizontal="center" vertical="center" shrinkToFit="1"/>
    </xf>
    <xf numFmtId="0" fontId="21" fillId="2" borderId="155" xfId="0" applyFont="1" applyFill="1" applyBorder="1" applyAlignment="1">
      <alignment horizontal="center" vertical="center" shrinkToFit="1"/>
    </xf>
    <xf numFmtId="0" fontId="21" fillId="2" borderId="156" xfId="0" applyFont="1" applyFill="1" applyBorder="1" applyAlignment="1">
      <alignment horizontal="center" vertical="center" shrinkToFit="1"/>
    </xf>
    <xf numFmtId="0" fontId="15" fillId="0" borderId="14" xfId="4" applyFont="1" applyBorder="1" applyAlignment="1">
      <alignment horizontal="center" vertical="center"/>
    </xf>
    <xf numFmtId="0" fontId="15" fillId="0" borderId="48" xfId="4" applyFont="1" applyBorder="1" applyAlignment="1">
      <alignment horizontal="center" vertical="center"/>
    </xf>
    <xf numFmtId="0" fontId="15" fillId="0" borderId="25" xfId="4" applyFont="1" applyBorder="1" applyAlignment="1">
      <alignment horizontal="center" vertical="center"/>
    </xf>
    <xf numFmtId="0" fontId="0" fillId="0" borderId="11" xfId="4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4" applyFont="1" applyBorder="1" applyAlignment="1">
      <alignment horizontal="center" vertical="center"/>
    </xf>
  </cellXfs>
  <cellStyles count="8">
    <cellStyle name="パーセント 2" xfId="1"/>
    <cellStyle name="桁区切り" xfId="7" builtinId="6"/>
    <cellStyle name="桁区切り 2" xfId="2"/>
    <cellStyle name="桁区切り 3" xfId="3"/>
    <cellStyle name="標準" xfId="0" builtinId="0"/>
    <cellStyle name="標準 2" xfId="4"/>
    <cellStyle name="標準 3" xfId="5"/>
    <cellStyle name="標準 4" xfId="6"/>
  </cellStyles>
  <dxfs count="0"/>
  <tableStyles count="0" defaultTableStyle="TableStyleMedium9" defaultPivotStyle="PivotStyleLight16"/>
  <colors>
    <mruColors>
      <color rgb="FF3304FC"/>
      <color rgb="FF0000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t" anchorCtr="1"/>
          <a:lstStyle/>
          <a:p>
            <a:pPr algn="ctr" rtl="0">
              <a:defRPr kumimoji="0" sz="1050" kern="1200">
                <a:solidFill>
                  <a:sysClr val="windowText" lastClr="000000"/>
                </a:solidFill>
                <a:latin typeface="+mj-ea"/>
                <a:ea typeface="+mj-ea"/>
                <a:cs typeface="HG丸ｺﾞｼｯｸM-PRO"/>
              </a:defRPr>
            </a:pPr>
            <a:r>
              <a:rPr kumimoji="0" lang="en-US" altLang="ja-JP" sz="105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HG丸ｺﾞｼｯｸM-PRO"/>
              </a:rPr>
              <a:t>R３</a:t>
            </a:r>
            <a:r>
              <a:rPr kumimoji="0" lang="ja-JP" altLang="en-US" sz="105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HG丸ｺﾞｼｯｸM-PRO"/>
              </a:rPr>
              <a:t>　月別入荷量及び販売単価</a:t>
            </a:r>
          </a:p>
        </c:rich>
      </c:tx>
      <c:layout>
        <c:manualLayout>
          <c:xMode val="edge"/>
          <c:yMode val="edge"/>
          <c:x val="0.15640811224454462"/>
          <c:y val="3.968896411313071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664872613454413E-2"/>
          <c:y val="0.13490608596822676"/>
          <c:w val="0.88306363407360455"/>
          <c:h val="0.733330134739717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'概要P.1-5'!$AM$45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F21-4629-A8BB-B924E89124B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21-4629-A8BB-B924E89124B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21-4629-A8BB-B924E89124B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F21-4629-A8BB-B924E89124B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F21-4629-A8BB-B924E89124B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F21-4629-A8BB-B924E89124B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F21-4629-A8BB-B924E89124B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F21-4629-A8BB-B924E89124B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F21-4629-A8BB-B924E89124B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F21-4629-A8BB-B924E89124B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F21-4629-A8BB-B924E89124B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F21-4629-A8BB-B924E89124B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21-4629-A8BB-B924E89124B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21-4629-A8BB-B924E89124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21-4629-A8BB-B924E89124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21-4629-A8BB-B924E89124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21-4629-A8BB-B924E89124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21-4629-A8BB-B924E89124B4}"/>
                </c:ext>
              </c:extLst>
            </c:dLbl>
            <c:dLbl>
              <c:idx val="6"/>
              <c:layout>
                <c:manualLayout>
                  <c:x val="6.898126188041756E-2"/>
                  <c:y val="0.24193246005539631"/>
                </c:manualLayout>
              </c:layout>
              <c:tx>
                <c:rich>
                  <a:bodyPr/>
                  <a:lstStyle/>
                  <a:p>
                    <a:pPr>
                      <a:defRPr kumimoji="0" sz="110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21-4629-A8BB-B924E89124B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21-4629-A8BB-B924E89124B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21-4629-A8BB-B924E89124B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21-4629-A8BB-B924E89124B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21-4629-A8BB-B924E89124B4}"/>
                </c:ext>
              </c:extLst>
            </c:dLbl>
            <c:dLbl>
              <c:idx val="11"/>
              <c:layout>
                <c:manualLayout>
                  <c:x val="-5.5673261725818412E-4"/>
                  <c:y val="0.38087920461555208"/>
                </c:manualLayout>
              </c:layout>
              <c:tx>
                <c:rich>
                  <a:bodyPr>
                    <a:noAutofit/>
                  </a:bodyPr>
                  <a:lstStyle/>
                  <a:p>
                    <a:pPr>
                      <a:defRPr kumimoji="0" sz="80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547523427041499E-2"/>
                      <c:h val="0.147465437788018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F21-4629-A8BB-B924E89124B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800"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'概要P.1-5'!$AN$45:$AY$45</c:f>
              <c:numCache>
                <c:formatCode>#,##0_);[Red]\(#,##0\)</c:formatCode>
                <c:ptCount val="12"/>
                <c:pt idx="0">
                  <c:v>95211.54</c:v>
                </c:pt>
                <c:pt idx="1">
                  <c:v>87461.8</c:v>
                </c:pt>
                <c:pt idx="2">
                  <c:v>83300.92</c:v>
                </c:pt>
                <c:pt idx="3">
                  <c:v>83123.539999999994</c:v>
                </c:pt>
                <c:pt idx="4">
                  <c:v>89768.159999999989</c:v>
                </c:pt>
                <c:pt idx="5">
                  <c:v>97230.86</c:v>
                </c:pt>
                <c:pt idx="6">
                  <c:v>77641.279999999999</c:v>
                </c:pt>
                <c:pt idx="7">
                  <c:v>75941.37</c:v>
                </c:pt>
                <c:pt idx="8">
                  <c:v>81608.62</c:v>
                </c:pt>
                <c:pt idx="9">
                  <c:v>89311.42</c:v>
                </c:pt>
                <c:pt idx="10">
                  <c:v>94017.82</c:v>
                </c:pt>
                <c:pt idx="11">
                  <c:v>113617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F21-4629-A8BB-B924E8912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'概要P.1-5'!$AM$46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D-BF21-4629-A8BB-B924E89124B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BF21-4629-A8BB-B924E89124B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F-BF21-4629-A8BB-B924E89124B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0-BF21-4629-A8BB-B924E89124B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1-BF21-4629-A8BB-B924E89124B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2-BF21-4629-A8BB-B924E89124B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3-BF21-4629-A8BB-B924E89124B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4-BF21-4629-A8BB-B924E89124B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5-BF21-4629-A8BB-B924E89124B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6-BF21-4629-A8BB-B924E89124B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7-BF21-4629-A8BB-B924E89124B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8-BF21-4629-A8BB-B924E89124B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21-4629-A8BB-B924E89124B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F21-4629-A8BB-B924E89124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21-4629-A8BB-B924E89124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F21-4629-A8BB-B924E89124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21-4629-A8BB-B924E89124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21-4629-A8BB-B924E89124B4}"/>
                </c:ext>
              </c:extLst>
            </c:dLbl>
            <c:dLbl>
              <c:idx val="6"/>
              <c:layout>
                <c:manualLayout>
                  <c:x val="-0.12572863633009729"/>
                  <c:y val="1.8783942329789422E-3"/>
                </c:manualLayout>
              </c:layout>
              <c:tx>
                <c:rich>
                  <a:bodyPr wrap="square" lIns="38100" tIns="19050" rIns="38100" bIns="19050">
                    <a:noAutofit/>
                  </a:bodyPr>
                  <a:lstStyle/>
                  <a:p>
                    <a:pPr>
                      <a:defRPr kumimoji="0" sz="1100" b="1" kern="1200">
                        <a:solidFill>
                          <a:sysClr val="windowText" lastClr="000000"/>
                        </a:solidFill>
                        <a:latin typeface="+mn-ea"/>
                        <a:ea typeface="+mn-ea"/>
                      </a:defRPr>
                    </a:pPr>
                    <a:r>
                      <a: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+mn-ea"/>
                        <a:ea typeface="+mn-ea"/>
                        <a:cs typeface="ＭＳ Ｐゴシック"/>
                      </a:rPr>
                      <a:t>556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628663863253028E-2"/>
                      <c:h val="0.1676208445284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F21-4629-A8BB-B924E89124B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F21-4629-A8BB-B924E89124B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F21-4629-A8BB-B924E89124B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F21-4629-A8BB-B924E89124B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F21-4629-A8BB-B924E89124B4}"/>
                </c:ext>
              </c:extLst>
            </c:dLbl>
            <c:dLbl>
              <c:idx val="11"/>
              <c:layout>
                <c:manualLayout>
                  <c:x val="-4.082629731524523E-2"/>
                  <c:y val="-8.7267317391777635E-2"/>
                </c:manualLayout>
              </c:layout>
              <c:tx>
                <c:rich>
                  <a:bodyPr wrap="square" lIns="38100" tIns="19050" rIns="38100" bIns="19050">
                    <a:spAutoFit/>
                  </a:bodyPr>
                  <a:lstStyle/>
                  <a:p>
                    <a:pPr>
                      <a:defRPr sz="800">
                        <a:solidFill>
                          <a:sysClr val="windowText" lastClr="000000"/>
                        </a:solidFill>
                        <a:latin typeface="+mn-ea"/>
                        <a:ea typeface="+mn-ea"/>
                      </a:defRPr>
                    </a:pPr>
                    <a:fld id="{A87CDBE3-F1C7-46BE-85B3-FFB832EE89BC}" type="VALUE">
                      <a: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+mn-ea"/>
                        <a:ea typeface="+mn-ea"/>
                        <a:cs typeface="ＭＳ Ｐゴシック"/>
                      </a:rPr>
                      <a:pPr>
                        <a:defRPr sz="800">
                          <a:solidFill>
                            <a:sysClr val="windowText" lastClr="000000"/>
                          </a:solidFill>
                          <a:latin typeface="+mn-ea"/>
                          <a:ea typeface="+mn-ea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BF21-4629-A8BB-B924E89124B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800">
                    <a:solidFill>
                      <a:sysClr val="windowText" lastClr="000000"/>
                    </a:solidFill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'概要P.1-5'!$AN$46:$AY$46</c:f>
              <c:numCache>
                <c:formatCode>0</c:formatCode>
                <c:ptCount val="12"/>
                <c:pt idx="0">
                  <c:v>787.84927751404916</c:v>
                </c:pt>
                <c:pt idx="1">
                  <c:v>754.49215543242872</c:v>
                </c:pt>
                <c:pt idx="2">
                  <c:v>729.61096948269005</c:v>
                </c:pt>
                <c:pt idx="3">
                  <c:v>701.19883007869976</c:v>
                </c:pt>
                <c:pt idx="4">
                  <c:v>639.87158698585347</c:v>
                </c:pt>
                <c:pt idx="5">
                  <c:v>555.70624388182932</c:v>
                </c:pt>
                <c:pt idx="6">
                  <c:v>675.98756743835236</c:v>
                </c:pt>
                <c:pt idx="7">
                  <c:v>762.54831852519919</c:v>
                </c:pt>
                <c:pt idx="8">
                  <c:v>717.17721730866185</c:v>
                </c:pt>
                <c:pt idx="9">
                  <c:v>745.66773207726408</c:v>
                </c:pt>
                <c:pt idx="10">
                  <c:v>753.53419170961422</c:v>
                </c:pt>
                <c:pt idx="11">
                  <c:v>802.55494336234892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F21-4629-A8BB-B924E8912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2041028677483916"/>
              <c:y val="0.896359187578188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ﾄﾝ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)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4.0524518867859197E-2"/>
              <c:y val="4.1363112321240215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dispUnits>
          <c:builtInUnit val="thousands"/>
        </c:dispUnits>
      </c:valAx>
      <c:catAx>
        <c:axId val="11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j-ea"/>
                    <a:ea typeface="+mj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（円/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1912530557690841"/>
              <c:y val="1.21562783624009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  <c:majorUnit val="250"/>
      </c:valAx>
      <c:spPr>
        <a:noFill/>
        <a:ln w="635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334012006063123"/>
          <c:y val="2.3417638166253966E-2"/>
          <c:w val="0.2825201700916749"/>
          <c:h val="7.70381087523070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t" anchorCtr="1"/>
          <a:lstStyle/>
          <a:p>
            <a:pPr algn="ctr" rtl="0">
              <a:defRPr kumimoji="0" sz="1050" kern="1200">
                <a:solidFill>
                  <a:sysClr val="windowText" lastClr="000000"/>
                </a:solidFill>
              </a:defRPr>
            </a:pPr>
            <a:r>
              <a:rPr kumimoji="0" lang="en-US" altLang="ja-JP" sz="1050" b="0" i="0" u="none" strike="noStrike" kern="1200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R３</a:t>
            </a:r>
            <a:r>
              <a:rPr kumimoji="0" lang="ja-JP" altLang="en-US" sz="1050" b="0" i="0" u="none" strike="noStrike" kern="1200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kumimoji="0" lang="en-US" altLang="ja-JP" sz="1050" b="0" i="0" u="none" strike="noStrike" kern="1200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kumimoji="0" lang="ja-JP" altLang="en-US" sz="1050" b="0" i="0" u="none" strike="noStrike" kern="1200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月別入荷量及び販売単価</a:t>
            </a:r>
          </a:p>
        </c:rich>
      </c:tx>
      <c:layout>
        <c:manualLayout>
          <c:xMode val="edge"/>
          <c:yMode val="edge"/>
          <c:x val="0.168810797235251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37704918032787E-2"/>
          <c:y val="0.10232558139534884"/>
          <c:w val="0.86475409836065575"/>
          <c:h val="0.730232558139534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'概要P.1-5'!$AM$88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88C-4997-95AD-B422707B10A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88C-4997-95AD-B422707B10A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88C-4997-95AD-B422707B10A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88C-4997-95AD-B422707B10A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88C-4997-95AD-B422707B10A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88C-4997-95AD-B422707B10A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88C-4997-95AD-B422707B10A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88C-4997-95AD-B422707B10A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88C-4997-95AD-B422707B10A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88C-4997-95AD-B422707B10A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88C-4997-95AD-B422707B10A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88C-4997-95AD-B422707B10AB}"/>
              </c:ext>
            </c:extLst>
          </c:dPt>
          <c:dLbls>
            <c:dLbl>
              <c:idx val="0"/>
              <c:layout>
                <c:manualLayout>
                  <c:x val="0.36014353226338514"/>
                  <c:y val="0.31674601721296464"/>
                </c:manualLayout>
              </c:layout>
              <c:tx>
                <c:rich>
                  <a:bodyPr>
                    <a:spAutoFit/>
                  </a:bodyPr>
                  <a:lstStyle/>
                  <a:p>
                    <a:pPr>
                      <a:defRPr kumimoji="0" sz="105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05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295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8C-4997-95AD-B422707B10A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8C-4997-95AD-B422707B10A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8C-4997-95AD-B422707B10A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8C-4997-95AD-B422707B10A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8C-4997-95AD-B422707B10A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8C-4997-95AD-B422707B10A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8C-4997-95AD-B422707B10A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8C-4997-95AD-B422707B10A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8C-4997-95AD-B422707B10A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8C-4997-95AD-B422707B10A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8C-4997-95AD-B422707B10AB}"/>
                </c:ext>
              </c:extLst>
            </c:dLbl>
            <c:dLbl>
              <c:idx val="11"/>
              <c:layout>
                <c:manualLayout>
                  <c:x val="1.1954448316911206E-3"/>
                  <c:y val="0.51667826405420247"/>
                </c:manualLayout>
              </c:layout>
              <c:tx>
                <c:rich>
                  <a:bodyPr>
                    <a:noAutofit/>
                  </a:bodyPr>
                  <a:lstStyle/>
                  <a:p>
                    <a:pPr>
                      <a:defRPr kumimoji="0" sz="105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05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580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278688524590161E-2"/>
                      <c:h val="8.83720930232558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88C-4997-95AD-B422707B10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050"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'概要P.1-5'!$AN$88:$AY$88</c:f>
              <c:numCache>
                <c:formatCode>#,##0_);[Red]\(#,##0\)</c:formatCode>
                <c:ptCount val="12"/>
                <c:pt idx="0">
                  <c:v>365</c:v>
                </c:pt>
                <c:pt idx="1">
                  <c:v>352</c:v>
                </c:pt>
                <c:pt idx="2">
                  <c:v>350</c:v>
                </c:pt>
                <c:pt idx="3">
                  <c:v>340</c:v>
                </c:pt>
                <c:pt idx="4">
                  <c:v>314</c:v>
                </c:pt>
                <c:pt idx="5">
                  <c:v>295</c:v>
                </c:pt>
                <c:pt idx="6">
                  <c:v>377</c:v>
                </c:pt>
                <c:pt idx="7">
                  <c:v>315.7</c:v>
                </c:pt>
                <c:pt idx="8">
                  <c:v>416.35</c:v>
                </c:pt>
                <c:pt idx="9">
                  <c:v>436</c:v>
                </c:pt>
                <c:pt idx="10">
                  <c:v>391</c:v>
                </c:pt>
                <c:pt idx="11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88C-4997-95AD-B422707B10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'概要P.1-5'!$AM$89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D-088C-4997-95AD-B422707B10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088C-4997-95AD-B422707B10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F-088C-4997-95AD-B422707B10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0-088C-4997-95AD-B422707B10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1-088C-4997-95AD-B422707B10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2-088C-4997-95AD-B422707B10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3-088C-4997-95AD-B422707B10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4-088C-4997-95AD-B422707B10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5-088C-4997-95AD-B422707B10A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6-088C-4997-95AD-B422707B10A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7-088C-4997-95AD-B422707B10A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8-088C-4997-95AD-B422707B10A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88C-4997-95AD-B422707B10A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88C-4997-95AD-B422707B10A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88C-4997-95AD-B422707B10A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88C-4997-95AD-B422707B10A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88C-4997-95AD-B422707B10A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88C-4997-95AD-B422707B10AB}"/>
                </c:ext>
              </c:extLst>
            </c:dLbl>
            <c:dLbl>
              <c:idx val="6"/>
              <c:layout>
                <c:manualLayout>
                  <c:x val="0.26282797712175227"/>
                  <c:y val="0.21703986705803785"/>
                </c:manualLayout>
              </c:layout>
              <c:tx>
                <c:rich>
                  <a:bodyPr wrap="square" lIns="38100" tIns="19050" rIns="38100" bIns="19050">
                    <a:noAutofit/>
                  </a:bodyPr>
                  <a:lstStyle/>
                  <a:p>
                    <a:pPr>
                      <a:defRPr kumimoji="0" sz="105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05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1,091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050522649624432E-2"/>
                      <c:h val="0.138895774122909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088C-4997-95AD-B422707B10A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88C-4997-95AD-B422707B10A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88C-4997-95AD-B422707B10AB}"/>
                </c:ext>
              </c:extLst>
            </c:dLbl>
            <c:dLbl>
              <c:idx val="9"/>
              <c:layout>
                <c:manualLayout>
                  <c:x val="-0.41781962193250433"/>
                  <c:y val="9.1206738692547154E-2"/>
                </c:manualLayout>
              </c:layout>
              <c:tx>
                <c:rich>
                  <a:bodyPr wrap="square" lIns="38100" tIns="19050" rIns="38100" bIns="19050">
                    <a:noAutofit/>
                  </a:bodyPr>
                  <a:lstStyle/>
                  <a:p>
                    <a:pPr>
                      <a:defRPr kumimoji="0" sz="105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05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1,589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672131147540978E-2"/>
                      <c:h val="0.144186046511627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088C-4997-95AD-B422707B10A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88C-4997-95AD-B422707B10A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88C-4997-95AD-B422707B10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05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'概要P.1-5'!$AN$89:$AY$89</c:f>
              <c:numCache>
                <c:formatCode>#,##0_);[Red]\(#,##0\)</c:formatCode>
                <c:ptCount val="12"/>
                <c:pt idx="0">
                  <c:v>1570.3917808219178</c:v>
                </c:pt>
                <c:pt idx="1">
                  <c:v>1570.7755681818182</c:v>
                </c:pt>
                <c:pt idx="2">
                  <c:v>1572.6314285714286</c:v>
                </c:pt>
                <c:pt idx="3">
                  <c:v>1578.7588235294118</c:v>
                </c:pt>
                <c:pt idx="4">
                  <c:v>1589.4426751592357</c:v>
                </c:pt>
                <c:pt idx="5">
                  <c:v>1580.9627118644069</c:v>
                </c:pt>
                <c:pt idx="6">
                  <c:v>1571.9655172413793</c:v>
                </c:pt>
                <c:pt idx="7">
                  <c:v>1525.0681026290783</c:v>
                </c:pt>
                <c:pt idx="8">
                  <c:v>1440.9319082502702</c:v>
                </c:pt>
                <c:pt idx="9">
                  <c:v>1519.7798165137615</c:v>
                </c:pt>
                <c:pt idx="10">
                  <c:v>1564.005115089514</c:v>
                </c:pt>
                <c:pt idx="11">
                  <c:v>1091.1931034482759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88C-4997-95AD-B422707B10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㎏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8.8297925023522999E-3"/>
              <c:y val="1.144406712194151E-3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100"/>
      </c:valAx>
      <c:catAx>
        <c:axId val="11"/>
        <c:scaling>
          <c:orientation val="minMax"/>
        </c:scaling>
        <c:delete val="1"/>
        <c:axPos val="t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円／㎏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165249980544885"/>
              <c:y val="0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12"/>
        <c:crosses val="max"/>
        <c:auto val="1"/>
        <c:lblAlgn val="ctr"/>
        <c:lblOffset val="100"/>
        <c:noMultiLvlLbl val="0"/>
      </c:catAx>
      <c:valAx>
        <c:axId val="12"/>
        <c:scaling>
          <c:orientation val="minMax"/>
          <c:max val="1650"/>
          <c:min val="0"/>
        </c:scaling>
        <c:delete val="0"/>
        <c:axPos val="r"/>
        <c:numFmt formatCode="#,##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  <c:majorUnit val="30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t" anchorCtr="1"/>
          <a:lstStyle/>
          <a:p>
            <a:pPr algn="ctr" rtl="0">
              <a:defRPr kumimoji="0" sz="1050" kern="1200">
                <a:solidFill>
                  <a:sysClr val="windowText" lastClr="000000"/>
                </a:solidFill>
                <a:latin typeface="+mj-ea"/>
                <a:ea typeface="+mj-ea"/>
              </a:defRPr>
            </a:pPr>
            <a:r>
              <a:rPr kumimoji="0" lang="en-US" altLang="ja-JP" sz="105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R3</a:t>
            </a:r>
            <a:r>
              <a:rPr kumimoji="0" lang="ja-JP" altLang="en-US" sz="105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　</a:t>
            </a:r>
            <a:r>
              <a:rPr kumimoji="0" lang="en-US" altLang="ja-JP" sz="105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 </a:t>
            </a:r>
            <a:r>
              <a:rPr kumimoji="0" lang="ja-JP" altLang="en-US" sz="105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月別入荷量及び販売単価</a:t>
            </a:r>
          </a:p>
        </c:rich>
      </c:tx>
      <c:layout>
        <c:manualLayout>
          <c:xMode val="edge"/>
          <c:yMode val="edge"/>
          <c:x val="0.15243448087257022"/>
          <c:y val="5.359046916010498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5731866088202E-2"/>
          <c:y val="0.13383711743201285"/>
          <c:w val="0.86350077001342085"/>
          <c:h val="0.746985000744571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'概要P.1-5'!$AM$92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28B-470B-86A7-E4C770D8BB2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28B-470B-86A7-E4C770D8BB2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28B-470B-86A7-E4C770D8BB2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28B-470B-86A7-E4C770D8BB2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28B-470B-86A7-E4C770D8BB2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28B-470B-86A7-E4C770D8BB2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28B-470B-86A7-E4C770D8BB2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28B-470B-86A7-E4C770D8BB2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28B-470B-86A7-E4C770D8BB2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28B-470B-86A7-E4C770D8BB2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28B-470B-86A7-E4C770D8BB2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28B-470B-86A7-E4C770D8BB2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8B-470B-86A7-E4C770D8BB27}"/>
                </c:ext>
              </c:extLst>
            </c:dLbl>
            <c:dLbl>
              <c:idx val="1"/>
              <c:layout>
                <c:manualLayout>
                  <c:x val="-6.4781871401877231E-2"/>
                  <c:y val="-2.95982232990107E-3"/>
                </c:manualLayout>
              </c:layout>
              <c:tx>
                <c:rich>
                  <a:bodyPr wrap="square" lIns="38100" tIns="19050" rIns="38100" bIns="19050">
                    <a:spAutoFit/>
                  </a:bodyPr>
                  <a:lstStyle/>
                  <a:p>
                    <a:pPr>
                      <a:defRPr kumimoji="0" sz="105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05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735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8B-470B-86A7-E4C770D8BB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8B-470B-86A7-E4C770D8BB2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8B-470B-86A7-E4C770D8BB2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8B-470B-86A7-E4C770D8BB2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8B-470B-86A7-E4C770D8BB2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8B-470B-86A7-E4C770D8BB2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8B-470B-86A7-E4C770D8BB27}"/>
                </c:ext>
              </c:extLst>
            </c:dLbl>
            <c:dLbl>
              <c:idx val="8"/>
              <c:layout>
                <c:manualLayout>
                  <c:x val="-7.1919915996296879E-2"/>
                  <c:y val="0.18872683301284426"/>
                </c:manualLayout>
              </c:layout>
              <c:tx>
                <c:rich>
                  <a:bodyPr wrap="square" lIns="38100" tIns="19050" rIns="38100" bIns="19050">
                    <a:spAutoFit/>
                  </a:bodyPr>
                  <a:lstStyle/>
                  <a:p>
                    <a:pPr>
                      <a:defRPr sz="105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05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234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8B-470B-86A7-E4C770D8BB2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8B-470B-86A7-E4C770D8BB2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8B-470B-86A7-E4C770D8BB2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8B-470B-86A7-E4C770D8BB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05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'概要P.1-5'!$AN$92:$AY$92</c:f>
              <c:numCache>
                <c:formatCode>#,##0_);[Red]\(#,##0\)</c:formatCode>
                <c:ptCount val="12"/>
                <c:pt idx="0">
                  <c:v>636</c:v>
                </c:pt>
                <c:pt idx="1">
                  <c:v>765</c:v>
                </c:pt>
                <c:pt idx="2">
                  <c:v>828</c:v>
                </c:pt>
                <c:pt idx="3">
                  <c:v>804</c:v>
                </c:pt>
                <c:pt idx="4">
                  <c:v>270</c:v>
                </c:pt>
                <c:pt idx="5">
                  <c:v>285</c:v>
                </c:pt>
                <c:pt idx="6">
                  <c:v>252</c:v>
                </c:pt>
                <c:pt idx="7">
                  <c:v>234</c:v>
                </c:pt>
                <c:pt idx="8">
                  <c:v>270</c:v>
                </c:pt>
                <c:pt idx="9">
                  <c:v>693</c:v>
                </c:pt>
                <c:pt idx="10">
                  <c:v>954</c:v>
                </c:pt>
                <c:pt idx="11">
                  <c:v>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28B-470B-86A7-E4C770D8B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'概要P.1-5'!$AM$93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D-128B-470B-86A7-E4C770D8BB27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E-128B-470B-86A7-E4C770D8BB27}"/>
              </c:ext>
            </c:extLst>
          </c:dPt>
          <c:dLbls>
            <c:dLbl>
              <c:idx val="11"/>
              <c:layout>
                <c:manualLayout>
                  <c:x val="-5.5300869772070001E-2"/>
                  <c:y val="0.56990005365729668"/>
                </c:manualLayout>
              </c:layout>
              <c:tx>
                <c:rich>
                  <a:bodyPr wrap="square" lIns="38100" tIns="19050" rIns="38100" bIns="19050">
                    <a:noAutofit/>
                  </a:bodyPr>
                  <a:lstStyle/>
                  <a:p>
                    <a:pPr>
                      <a:defRPr kumimoji="0" sz="105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05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1,053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445816186556922E-2"/>
                      <c:h val="9.23076923076923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128B-470B-86A7-E4C770D8BB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'概要P.1-5'!$AN$93:$AY$93</c:f>
              <c:numCache>
                <c:formatCode>#,##0_);[Red]\(#,##0\)</c:formatCode>
                <c:ptCount val="12"/>
                <c:pt idx="0">
                  <c:v>787.78301886792451</c:v>
                </c:pt>
                <c:pt idx="1">
                  <c:v>789.81960784313731</c:v>
                </c:pt>
                <c:pt idx="2">
                  <c:v>782.90579710144925</c:v>
                </c:pt>
                <c:pt idx="3">
                  <c:v>735.00746268656712</c:v>
                </c:pt>
                <c:pt idx="4">
                  <c:v>801.55555555555554</c:v>
                </c:pt>
                <c:pt idx="5">
                  <c:v>809.57894736842104</c:v>
                </c:pt>
                <c:pt idx="6">
                  <c:v>816.78571428571433</c:v>
                </c:pt>
                <c:pt idx="7">
                  <c:v>809.48717948717945</c:v>
                </c:pt>
                <c:pt idx="8">
                  <c:v>813.86666666666667</c:v>
                </c:pt>
                <c:pt idx="9">
                  <c:v>780.38095238095241</c:v>
                </c:pt>
                <c:pt idx="10">
                  <c:v>777.27044025157238</c:v>
                </c:pt>
                <c:pt idx="11">
                  <c:v>772.90028490028487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28B-470B-86A7-E4C770D8B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2083382168568573"/>
              <c:y val="0.913031598589238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1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3.2004127021334781E-2"/>
              <c:y val="1.086265583989501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_);[Red]\(#,##0\)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900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1712891436608313"/>
              <c:y val="1.767244914698162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  <c:extLst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t" anchorCtr="1"/>
          <a:lstStyle/>
          <a:p>
            <a:pPr algn="ctr" rtl="0">
              <a:defRPr kumimoji="0" sz="1050" kern="1200">
                <a:solidFill>
                  <a:sysClr val="windowText" lastClr="000000"/>
                </a:solidFill>
              </a:defRPr>
            </a:pPr>
            <a:r>
              <a:rPr kumimoji="0" lang="en-US" altLang="ja-JP" sz="1050" b="0" i="0" u="none" strike="noStrike" kern="1200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R３</a:t>
            </a:r>
            <a:r>
              <a:rPr kumimoji="0" lang="ja-JP" altLang="en-US" sz="1050" b="0" i="0" u="none" strike="noStrike" kern="1200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　月別入荷量及び販売単価</a:t>
            </a:r>
          </a:p>
        </c:rich>
      </c:tx>
      <c:layout>
        <c:manualLayout>
          <c:xMode val="edge"/>
          <c:yMode val="edge"/>
          <c:x val="0.16144611297746597"/>
          <c:y val="4.233341800016933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772481106013217E-2"/>
          <c:y val="0.13140757285118876"/>
          <c:w val="0.87190789713882366"/>
          <c:h val="0.744405260710468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'概要P.1-5'!$AM$58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15-45E0-A074-1575D0DE86C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15-45E0-A074-1575D0DE86C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415-45E0-A074-1575D0DE86C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415-45E0-A074-1575D0DE86C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415-45E0-A074-1575D0DE86C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415-45E0-A074-1575D0DE86C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415-45E0-A074-1575D0DE86C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415-45E0-A074-1575D0DE86C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415-45E0-A074-1575D0DE86C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415-45E0-A074-1575D0DE86C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415-45E0-A074-1575D0DE86C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415-45E0-A074-1575D0DE86C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15-45E0-A074-1575D0DE86C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15-45E0-A074-1575D0DE86C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15-45E0-A074-1575D0DE86C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15-45E0-A074-1575D0DE86C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15-45E0-A074-1575D0DE86C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15-45E0-A074-1575D0DE86C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15-45E0-A074-1575D0DE86C2}"/>
                </c:ext>
              </c:extLst>
            </c:dLbl>
            <c:dLbl>
              <c:idx val="7"/>
              <c:layout>
                <c:manualLayout>
                  <c:x val="2.7440891171004716E-3"/>
                  <c:y val="-0.29846125653212269"/>
                </c:manualLayout>
              </c:layout>
              <c:tx>
                <c:rich>
                  <a:bodyPr wrap="square" lIns="38100" tIns="19050" rIns="38100" bIns="19050">
                    <a:spAutoFit/>
                  </a:bodyPr>
                  <a:lstStyle/>
                  <a:p>
                    <a:pPr>
                      <a:defRPr kumimoji="0" sz="110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717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15-45E0-A074-1575D0DE86C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15-45E0-A074-1575D0DE86C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15-45E0-A074-1575D0DE86C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15-45E0-A074-1575D0DE86C2}"/>
                </c:ext>
              </c:extLst>
            </c:dLbl>
            <c:dLbl>
              <c:idx val="11"/>
              <c:layout>
                <c:manualLayout>
                  <c:x val="-0.14079980743758011"/>
                  <c:y val="-8.5778598850247967E-2"/>
                </c:manualLayout>
              </c:layout>
              <c:tx>
                <c:rich>
                  <a:bodyPr wrap="square" lIns="38100" tIns="19050" rIns="38100" bIns="19050">
                    <a:spAutoFit/>
                  </a:bodyPr>
                  <a:lstStyle/>
                  <a:p>
                    <a:pPr>
                      <a:defRPr kumimoji="0" sz="110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919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15-45E0-A074-1575D0DE86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'概要P.1-5'!$AN$58:$AY$58</c:f>
              <c:numCache>
                <c:formatCode>#,##0_);[Red]\(#,##0\)</c:formatCode>
                <c:ptCount val="12"/>
                <c:pt idx="0">
                  <c:v>2173.5</c:v>
                </c:pt>
                <c:pt idx="1">
                  <c:v>1250.0999999999999</c:v>
                </c:pt>
                <c:pt idx="2">
                  <c:v>1163.0999999999999</c:v>
                </c:pt>
                <c:pt idx="3">
                  <c:v>1213.0999999999999</c:v>
                </c:pt>
                <c:pt idx="4">
                  <c:v>1082.4000000000001</c:v>
                </c:pt>
                <c:pt idx="5">
                  <c:v>885</c:v>
                </c:pt>
                <c:pt idx="6">
                  <c:v>824</c:v>
                </c:pt>
                <c:pt idx="7">
                  <c:v>808</c:v>
                </c:pt>
                <c:pt idx="8">
                  <c:v>1964</c:v>
                </c:pt>
                <c:pt idx="9">
                  <c:v>2210</c:v>
                </c:pt>
                <c:pt idx="10">
                  <c:v>2683.2</c:v>
                </c:pt>
                <c:pt idx="11">
                  <c:v>2508.1999999999998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415-45E0-A074-1575D0DE8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'概要P.1-5'!$AM$59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D-9415-45E0-A074-1575D0DE86C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9415-45E0-A074-1575D0DE86C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F-9415-45E0-A074-1575D0DE86C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0-9415-45E0-A074-1575D0DE86C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1-9415-45E0-A074-1575D0DE86C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2-9415-45E0-A074-1575D0DE86C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3-9415-45E0-A074-1575D0DE86C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4-9415-45E0-A074-1575D0DE86C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5-9415-45E0-A074-1575D0DE86C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6-9415-45E0-A074-1575D0DE86C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7-9415-45E0-A074-1575D0DE86C2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8-9415-45E0-A074-1575D0DE86C2}"/>
              </c:ext>
            </c:extLst>
          </c:dPt>
          <c:dLbls>
            <c:dLbl>
              <c:idx val="0"/>
              <c:layout>
                <c:manualLayout>
                  <c:x val="0.65468391324892572"/>
                  <c:y val="0.48285304854134614"/>
                </c:manualLayout>
              </c:layout>
              <c:tx>
                <c:rich>
                  <a:bodyPr wrap="square" lIns="38100" tIns="19050" rIns="38100" bIns="19050">
                    <a:noAutofit/>
                  </a:bodyPr>
                  <a:lstStyle/>
                  <a:p>
                    <a:pPr>
                      <a:defRPr kumimoji="0" sz="1100" b="1" kern="1200">
                        <a:solidFill>
                          <a:sysClr val="windowText" lastClr="000000"/>
                        </a:solidFill>
                        <a:latin typeface="+mj-ea"/>
                        <a:ea typeface="+mj-ea"/>
                      </a:defRPr>
                    </a:pPr>
                    <a:r>
                      <a: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+mj-ea"/>
                        <a:ea typeface="+mj-ea"/>
                        <a:cs typeface="ＭＳ Ｐゴシック"/>
                      </a:rPr>
                      <a:t>2,683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8.47913862718708E-2"/>
                      <c:h val="0.138248847926267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415-45E0-A074-1575D0DE86C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415-45E0-A074-1575D0DE86C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415-45E0-A074-1575D0DE86C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415-45E0-A074-1575D0DE86C2}"/>
                </c:ext>
              </c:extLst>
            </c:dLbl>
            <c:dLbl>
              <c:idx val="4"/>
              <c:layout>
                <c:manualLayout>
                  <c:x val="0.17490754766142175"/>
                  <c:y val="0.45180559326635883"/>
                </c:manualLayout>
              </c:layout>
              <c:tx>
                <c:rich>
                  <a:bodyPr wrap="square" lIns="38100" tIns="19050" rIns="38100" bIns="19050">
                    <a:spAutoFit/>
                  </a:bodyPr>
                  <a:lstStyle/>
                  <a:p>
                    <a:pPr>
                      <a:defRPr kumimoji="0" sz="1100" b="1" kern="1200">
                        <a:solidFill>
                          <a:sysClr val="windowText" lastClr="000000"/>
                        </a:solidFill>
                        <a:latin typeface="+mj-ea"/>
                        <a:ea typeface="+mj-ea"/>
                      </a:defRPr>
                    </a:pPr>
                    <a:r>
                      <a: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+mj-ea"/>
                        <a:ea typeface="+mj-ea"/>
                        <a:cs typeface="ＭＳ Ｐゴシック"/>
                      </a:rPr>
                      <a:t>808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415-45E0-A074-1575D0DE86C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415-45E0-A074-1575D0DE86C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415-45E0-A074-1575D0DE86C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415-45E0-A074-1575D0DE86C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415-45E0-A074-1575D0DE86C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415-45E0-A074-1575D0DE86C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415-45E0-A074-1575D0DE86C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415-45E0-A074-1575D0DE86C2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100">
                    <a:solidFill>
                      <a:sysClr val="windowText" lastClr="000000"/>
                    </a:solidFill>
                    <a:latin typeface="+mj-ea"/>
                    <a:ea typeface="+mj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'概要P.1-5'!$AN$59:$AY$59</c:f>
              <c:numCache>
                <c:formatCode>#,##0_);[Red]\(#,##0\)</c:formatCode>
                <c:ptCount val="12"/>
                <c:pt idx="0">
                  <c:v>873.43731308948702</c:v>
                </c:pt>
                <c:pt idx="1">
                  <c:v>869.24726021918252</c:v>
                </c:pt>
                <c:pt idx="2">
                  <c:v>856.44226635714904</c:v>
                </c:pt>
                <c:pt idx="3">
                  <c:v>810.22339460885337</c:v>
                </c:pt>
                <c:pt idx="4">
                  <c:v>811.07354028085729</c:v>
                </c:pt>
                <c:pt idx="5">
                  <c:v>831.30621468926552</c:v>
                </c:pt>
                <c:pt idx="6">
                  <c:v>733.12864077669906</c:v>
                </c:pt>
                <c:pt idx="7">
                  <c:v>717.42698019801981</c:v>
                </c:pt>
                <c:pt idx="8">
                  <c:v>846.01476578411405</c:v>
                </c:pt>
                <c:pt idx="9">
                  <c:v>918.94977375565611</c:v>
                </c:pt>
                <c:pt idx="10">
                  <c:v>807.84809183064999</c:v>
                </c:pt>
                <c:pt idx="11">
                  <c:v>816.60553384897537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415-45E0-A074-1575D0DE8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0589509083908248"/>
              <c:y val="0.897945619700763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+mn-ea"/>
                <a:ea typeface="+mn-ea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（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0338911202721462E-2"/>
              <c:y val="4.461942257217847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+mj-ea"/>
                <a:ea typeface="+mj-ea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_);[Red]\(#,##0\)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100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（円/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91758141605112287"/>
              <c:y val="5.1701198640492522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+mj-ea"/>
                <a:ea typeface="+mj-ea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  <c:majorUnit val="4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323157516637949"/>
          <c:y val="2.5962889864870331E-2"/>
          <c:w val="0.30343607356615027"/>
          <c:h val="7.22225138524351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j-ea"/>
                <a:ea typeface="+mj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丸ｺﾞｼｯｸM-PRO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4863299292828572"/>
          <c:y val="3.68421052631578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127659902013237E-2"/>
          <c:y val="0.13111726685133887"/>
          <c:w val="0.89629014600310108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'５年推移P12-17'!$C$25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354-4444-98A7-61969E0C0CF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354-4444-98A7-61969E0C0CF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354-4444-98A7-61969E0C0CF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354-4444-98A7-61969E0C0CF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354-4444-98A7-61969E0C0CFE}"/>
              </c:ext>
            </c:extLst>
          </c:dPt>
          <c:dLbls>
            <c:dLbl>
              <c:idx val="0"/>
              <c:layout>
                <c:manualLayout>
                  <c:x val="-1.5250604591456635E-3"/>
                  <c:y val="0.12760786480637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no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89519650655022E-2"/>
                      <c:h val="9.12280701754386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354-4444-98A7-61969E0C0CFE}"/>
                </c:ext>
              </c:extLst>
            </c:dLbl>
            <c:dLbl>
              <c:idx val="1"/>
              <c:layout>
                <c:manualLayout>
                  <c:x val="0"/>
                  <c:y val="0.140425302538666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54-4444-98A7-61969E0C0CFE}"/>
                </c:ext>
              </c:extLst>
            </c:dLbl>
            <c:dLbl>
              <c:idx val="2"/>
              <c:layout>
                <c:manualLayout>
                  <c:x val="1.3207250884728849E-3"/>
                  <c:y val="0.134574248266222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54-4444-98A7-61969E0C0CFE}"/>
                </c:ext>
              </c:extLst>
            </c:dLbl>
            <c:dLbl>
              <c:idx val="3"/>
              <c:layout>
                <c:manualLayout>
                  <c:x val="0"/>
                  <c:y val="0.140425302538666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54-4444-98A7-61969E0C0CFE}"/>
                </c:ext>
              </c:extLst>
            </c:dLbl>
            <c:dLbl>
              <c:idx val="4"/>
              <c:layout>
                <c:manualLayout>
                  <c:x val="-9.6852054311489214E-17"/>
                  <c:y val="0.134574248266222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54-4444-98A7-61969E0C0C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'５年推移P12-17'!$D$24:$H$24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'５年推移P12-17'!$D$25:$H$25</c:f>
              <c:numCache>
                <c:formatCode>#,##0_);[Red]\(#,##0\)</c:formatCode>
                <c:ptCount val="5"/>
                <c:pt idx="0">
                  <c:v>1350</c:v>
                </c:pt>
                <c:pt idx="1">
                  <c:v>1339</c:v>
                </c:pt>
                <c:pt idx="2">
                  <c:v>1254</c:v>
                </c:pt>
                <c:pt idx="3">
                  <c:v>1283</c:v>
                </c:pt>
                <c:pt idx="4">
                  <c:v>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54-4444-98A7-61969E0C0C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'５年推移P12-17'!$C$26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A354-4444-98A7-61969E0C0CF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A354-4444-98A7-61969E0C0CF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A354-4444-98A7-61969E0C0CF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A354-4444-98A7-61969E0C0CF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A354-4444-98A7-61969E0C0CFE}"/>
              </c:ext>
            </c:extLst>
          </c:dPt>
          <c:dLbls>
            <c:dLbl>
              <c:idx val="0"/>
              <c:layout>
                <c:manualLayout>
                  <c:x val="-2.2452326504040689E-2"/>
                  <c:y val="-9.3616868359110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54-4444-98A7-61969E0C0CFE}"/>
                </c:ext>
              </c:extLst>
            </c:dLbl>
            <c:dLbl>
              <c:idx val="1"/>
              <c:layout>
                <c:manualLayout>
                  <c:x val="-2.5093776680986654E-2"/>
                  <c:y val="-7.02126512693332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54-4444-98A7-61969E0C0CFE}"/>
                </c:ext>
              </c:extLst>
            </c:dLbl>
            <c:dLbl>
              <c:idx val="2"/>
              <c:layout>
                <c:manualLayout>
                  <c:x val="-2.3773051592513673E-2"/>
                  <c:y val="-7.60637055417776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54-4444-98A7-61969E0C0CFE}"/>
                </c:ext>
              </c:extLst>
            </c:dLbl>
            <c:dLbl>
              <c:idx val="3"/>
              <c:layout>
                <c:manualLayout>
                  <c:x val="-2.2452326504040786E-2"/>
                  <c:y val="-7.02126512693332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54-4444-98A7-61969E0C0CFE}"/>
                </c:ext>
              </c:extLst>
            </c:dLbl>
            <c:dLbl>
              <c:idx val="4"/>
              <c:layout>
                <c:manualLayout>
                  <c:x val="-2.3773051592513673E-2"/>
                  <c:y val="-8.1914759814222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54-4444-98A7-61969E0C0C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'５年推移P12-17'!$D$24:$H$24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'５年推移P12-17'!$D$26:$H$26</c:f>
              <c:numCache>
                <c:formatCode>#,##0_);[Red]\(#,##0\)</c:formatCode>
                <c:ptCount val="5"/>
                <c:pt idx="0">
                  <c:v>724</c:v>
                </c:pt>
                <c:pt idx="1">
                  <c:v>726</c:v>
                </c:pt>
                <c:pt idx="2">
                  <c:v>707</c:v>
                </c:pt>
                <c:pt idx="3">
                  <c:v>732</c:v>
                </c:pt>
                <c:pt idx="4">
                  <c:v>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354-4444-98A7-61969E0C0C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89137308163990414"/>
              <c:y val="0.913205323018833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（トン）</a:t>
                </a:r>
              </a:p>
            </c:rich>
          </c:tx>
          <c:layout>
            <c:manualLayout>
              <c:xMode val="edge"/>
              <c:yMode val="edge"/>
              <c:x val="1.1819619709108414E-2"/>
              <c:y val="2.24621264447207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kg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2949370187679436"/>
              <c:y val="2.831374428108715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82612810201402"/>
          <c:y val="2.4930747922437674E-2"/>
          <c:w val="0.25457080074418181"/>
          <c:h val="8.31024930747922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j-ea"/>
                <a:ea typeface="+mj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丸ｺﾞｼｯｸM-PRO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5092092346346856"/>
          <c:y val="1.8670595623399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52281597247622E-2"/>
          <c:y val="0.12115806303237411"/>
          <c:w val="0.91918291428964238"/>
          <c:h val="0.79204263707272404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'５年推移P12-17'!$C$4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'５年推移P12-17'!$D$4:$O$4</c:f>
              <c:numCache>
                <c:formatCode>#,##0_);[Red]\(#,##0\)</c:formatCode>
                <c:ptCount val="12"/>
                <c:pt idx="0">
                  <c:v>777.11697795618238</c:v>
                </c:pt>
                <c:pt idx="1">
                  <c:v>755.44256136533636</c:v>
                </c:pt>
                <c:pt idx="2">
                  <c:v>706.24659066406787</c:v>
                </c:pt>
                <c:pt idx="3">
                  <c:v>699.88101174373446</c:v>
                </c:pt>
                <c:pt idx="4">
                  <c:v>697.45287435443379</c:v>
                </c:pt>
                <c:pt idx="5">
                  <c:v>678.86112880505618</c:v>
                </c:pt>
                <c:pt idx="6">
                  <c:v>676.76088969777879</c:v>
                </c:pt>
                <c:pt idx="7">
                  <c:v>685.25952146823568</c:v>
                </c:pt>
                <c:pt idx="8">
                  <c:v>717.96384913192139</c:v>
                </c:pt>
                <c:pt idx="9">
                  <c:v>728.53872113319107</c:v>
                </c:pt>
                <c:pt idx="10">
                  <c:v>738.11032629320698</c:v>
                </c:pt>
                <c:pt idx="11">
                  <c:v>781.58953142470773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EB-4565-8E89-C8525F7D23DA}"/>
            </c:ext>
          </c:extLst>
        </c:ser>
        <c:ser>
          <c:idx val="1"/>
          <c:order val="1"/>
          <c:tx>
            <c:strRef>
              <c:f>'５年推移P12-17'!$C$5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'５年推移P12-17'!$D$5:$O$5</c:f>
              <c:numCache>
                <c:formatCode>#,##0_);[Red]\(#,##0\)</c:formatCode>
                <c:ptCount val="12"/>
                <c:pt idx="0">
                  <c:v>763.1134414119316</c:v>
                </c:pt>
                <c:pt idx="1">
                  <c:v>738.33837746878658</c:v>
                </c:pt>
                <c:pt idx="2">
                  <c:v>739.91965720871201</c:v>
                </c:pt>
                <c:pt idx="3">
                  <c:v>728.71989632382929</c:v>
                </c:pt>
                <c:pt idx="4">
                  <c:v>619.04944376388107</c:v>
                </c:pt>
                <c:pt idx="5">
                  <c:v>669.81170046816283</c:v>
                </c:pt>
                <c:pt idx="6">
                  <c:v>671.62840505123086</c:v>
                </c:pt>
                <c:pt idx="7">
                  <c:v>697.27916586251774</c:v>
                </c:pt>
                <c:pt idx="8">
                  <c:v>758.23002790532303</c:v>
                </c:pt>
                <c:pt idx="9">
                  <c:v>756.32123268806379</c:v>
                </c:pt>
                <c:pt idx="10">
                  <c:v>754.38532802089401</c:v>
                </c:pt>
                <c:pt idx="11">
                  <c:v>799.73329348097354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B-4565-8E89-C8525F7D23DA}"/>
            </c:ext>
          </c:extLst>
        </c:ser>
        <c:ser>
          <c:idx val="2"/>
          <c:order val="2"/>
          <c:tx>
            <c:strRef>
              <c:f>'５年推移P12-17'!$C$6</c:f>
              <c:strCache>
                <c:ptCount val="1"/>
                <c:pt idx="0">
                  <c:v>Ｈ３１R1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'５年推移P12-17'!$D$6:$O$6</c:f>
              <c:numCache>
                <c:formatCode>#,##0_);[Red]\(#,##0\)</c:formatCode>
                <c:ptCount val="12"/>
                <c:pt idx="0">
                  <c:v>743.69179085049382</c:v>
                </c:pt>
                <c:pt idx="1">
                  <c:v>729.07415039827629</c:v>
                </c:pt>
                <c:pt idx="2">
                  <c:v>715.98754151964488</c:v>
                </c:pt>
                <c:pt idx="3">
                  <c:v>695.60535261425571</c:v>
                </c:pt>
                <c:pt idx="4">
                  <c:v>695.19183088342027</c:v>
                </c:pt>
                <c:pt idx="5">
                  <c:v>672.86133634297425</c:v>
                </c:pt>
                <c:pt idx="6">
                  <c:v>648.47717995438484</c:v>
                </c:pt>
                <c:pt idx="7">
                  <c:v>715.9082019474472</c:v>
                </c:pt>
                <c:pt idx="8">
                  <c:v>683.77400841061853</c:v>
                </c:pt>
                <c:pt idx="9">
                  <c:v>693.82762418837797</c:v>
                </c:pt>
                <c:pt idx="10">
                  <c:v>698.51935450590213</c:v>
                </c:pt>
                <c:pt idx="11">
                  <c:v>763.79372593587141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EB-4565-8E89-C8525F7D23DA}"/>
            </c:ext>
          </c:extLst>
        </c:ser>
        <c:ser>
          <c:idx val="3"/>
          <c:order val="3"/>
          <c:tx>
            <c:strRef>
              <c:f>'５年推移P12-17'!$C$7</c:f>
              <c:strCache>
                <c:ptCount val="1"/>
                <c:pt idx="0">
                  <c:v>R2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'５年推移P12-17'!$D$7:$O$7</c:f>
              <c:numCache>
                <c:formatCode>#,##0_);[Red]\(#,##0\)</c:formatCode>
                <c:ptCount val="12"/>
                <c:pt idx="0">
                  <c:v>712.71109236962729</c:v>
                </c:pt>
                <c:pt idx="1">
                  <c:v>732.36802321936977</c:v>
                </c:pt>
                <c:pt idx="2">
                  <c:v>714.49026192153053</c:v>
                </c:pt>
                <c:pt idx="3">
                  <c:v>720.05738624402193</c:v>
                </c:pt>
                <c:pt idx="4">
                  <c:v>729.70320123865804</c:v>
                </c:pt>
                <c:pt idx="5">
                  <c:v>738.84218360230977</c:v>
                </c:pt>
                <c:pt idx="6">
                  <c:v>709.33196555941504</c:v>
                </c:pt>
                <c:pt idx="7">
                  <c:v>753.33554829857189</c:v>
                </c:pt>
                <c:pt idx="8">
                  <c:v>747.50081178589051</c:v>
                </c:pt>
                <c:pt idx="9">
                  <c:v>724.68222083661624</c:v>
                </c:pt>
                <c:pt idx="10">
                  <c:v>722.3459120717248</c:v>
                </c:pt>
                <c:pt idx="11">
                  <c:v>777.60459519967515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EB-4565-8E89-C8525F7D23DA}"/>
            </c:ext>
          </c:extLst>
        </c:ser>
        <c:ser>
          <c:idx val="4"/>
          <c:order val="4"/>
          <c:tx>
            <c:strRef>
              <c:f>'５年推移P12-17'!$C$8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'５年推移P12-17'!$D$8:$O$8</c:f>
              <c:numCache>
                <c:formatCode>#,##0_);[Red]\(#,##0\)</c:formatCode>
                <c:ptCount val="12"/>
                <c:pt idx="0">
                  <c:v>787.84927751404916</c:v>
                </c:pt>
                <c:pt idx="1">
                  <c:v>754.49215543242872</c:v>
                </c:pt>
                <c:pt idx="2">
                  <c:v>729.61096948269005</c:v>
                </c:pt>
                <c:pt idx="3">
                  <c:v>701.19883007869976</c:v>
                </c:pt>
                <c:pt idx="4">
                  <c:v>639.87158698585347</c:v>
                </c:pt>
                <c:pt idx="5">
                  <c:v>555.70624388182932</c:v>
                </c:pt>
                <c:pt idx="6">
                  <c:v>675.98756743835236</c:v>
                </c:pt>
                <c:pt idx="7">
                  <c:v>762.54831852519919</c:v>
                </c:pt>
                <c:pt idx="8">
                  <c:v>717.17721730866185</c:v>
                </c:pt>
                <c:pt idx="9">
                  <c:v>745.66773207726408</c:v>
                </c:pt>
                <c:pt idx="10">
                  <c:v>753.53419170961422</c:v>
                </c:pt>
                <c:pt idx="11">
                  <c:v>802.55494336234892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EB-4565-8E89-C8525F7D2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3758715535449089"/>
              <c:y val="0.905292417435550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2587441391099E-2"/>
              <c:y val="3.6211616186013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2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2"/>
          <c:w val="0.29590441362193742"/>
          <c:h val="8.07799442896935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j-ea"/>
                <a:ea typeface="+mj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丸ｺﾞｼｯｸM-PRO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498929078939239"/>
          <c:y val="3.25847053209257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76136082872604E-2"/>
          <c:y val="0.12834718374884579"/>
          <c:w val="0.91380369317276799"/>
          <c:h val="0.7562338502701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'５年推移P12-17'!$C$64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D85-46CF-A2DD-8D2B23F915B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D85-46CF-A2DD-8D2B23F915B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D85-46CF-A2DD-8D2B23F915B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D85-46CF-A2DD-8D2B23F915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D85-46CF-A2DD-8D2B23F915B1}"/>
              </c:ext>
            </c:extLst>
          </c:dPt>
          <c:dLbls>
            <c:dLbl>
              <c:idx val="0"/>
              <c:layout>
                <c:manualLayout>
                  <c:x val="0"/>
                  <c:y val="0.2097535148460187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85-46CF-A2DD-8D2B23F915B1}"/>
                </c:ext>
              </c:extLst>
            </c:dLbl>
            <c:dLbl>
              <c:idx val="1"/>
              <c:layout>
                <c:manualLayout>
                  <c:x val="-4.8320837113461015E-17"/>
                  <c:y val="0.179788727010873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85-46CF-A2DD-8D2B23F915B1}"/>
                </c:ext>
              </c:extLst>
            </c:dLbl>
            <c:dLbl>
              <c:idx val="2"/>
              <c:layout>
                <c:manualLayout>
                  <c:x val="-6.6082820610430433E-4"/>
                  <c:y val="0.191775114031354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722971658066878E-2"/>
                      <c:h val="0.159442872014020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9D85-46CF-A2DD-8D2B23F915B1}"/>
                </c:ext>
              </c:extLst>
            </c:dLbl>
            <c:dLbl>
              <c:idx val="3"/>
              <c:layout>
                <c:manualLayout>
                  <c:x val="0"/>
                  <c:y val="0.143830981608698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85-46CF-A2DD-8D2B23F915B1}"/>
                </c:ext>
              </c:extLst>
            </c:dLbl>
            <c:dLbl>
              <c:idx val="4"/>
              <c:layout>
                <c:manualLayout>
                  <c:x val="9.664167422692203E-17"/>
                  <c:y val="0.143830981608698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85-46CF-A2DD-8D2B23F915B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'５年推移P12-17'!$D$63:$H$63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'５年推移P12-17'!$D$64:$H$64</c:f>
              <c:numCache>
                <c:formatCode>#,##0_);[Red]\(#,##0\)</c:formatCode>
                <c:ptCount val="5"/>
                <c:pt idx="0">
                  <c:v>676</c:v>
                </c:pt>
                <c:pt idx="1">
                  <c:v>592</c:v>
                </c:pt>
                <c:pt idx="2">
                  <c:v>557</c:v>
                </c:pt>
                <c:pt idx="3">
                  <c:v>525</c:v>
                </c:pt>
                <c:pt idx="4">
                  <c:v>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85-46CF-A2DD-8D2B23F91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'５年推移P12-17'!$C$65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9D85-46CF-A2DD-8D2B23F915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9D85-46CF-A2DD-8D2B23F915B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9D85-46CF-A2DD-8D2B23F915B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9D85-46CF-A2DD-8D2B23F915B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9D85-46CF-A2DD-8D2B23F915B1}"/>
              </c:ext>
            </c:extLst>
          </c:dPt>
          <c:dLbls>
            <c:dLbl>
              <c:idx val="0"/>
              <c:layout>
                <c:manualLayout>
                  <c:x val="-3.1660955792778431E-2"/>
                  <c:y val="-8.926817022264550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no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344766667284133E-2"/>
                      <c:h val="0.105506253910758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9D85-46CF-A2DD-8D2B23F915B1}"/>
                </c:ext>
              </c:extLst>
            </c:dLbl>
            <c:dLbl>
              <c:idx val="1"/>
              <c:layout>
                <c:manualLayout>
                  <c:x val="-2.4644119149561477E-2"/>
                  <c:y val="-6.96872431168286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85-46CF-A2DD-8D2B23F915B1}"/>
                </c:ext>
              </c:extLst>
            </c:dLbl>
            <c:dLbl>
              <c:idx val="2"/>
              <c:layout>
                <c:manualLayout>
                  <c:x val="-3.5625820961970221E-2"/>
                  <c:y val="-6.529657589774032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no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344766667284133E-2"/>
                      <c:h val="9.35203387767005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9D85-46CF-A2DD-8D2B23F915B1}"/>
                </c:ext>
              </c:extLst>
            </c:dLbl>
            <c:dLbl>
              <c:idx val="3"/>
              <c:layout>
                <c:manualLayout>
                  <c:x val="-2.6498560786845263E-2"/>
                  <c:y val="-7.428624819149534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85-46CF-A2DD-8D2B23F915B1}"/>
                </c:ext>
              </c:extLst>
            </c:dLbl>
            <c:dLbl>
              <c:idx val="4"/>
              <c:layout>
                <c:manualLayout>
                  <c:x val="-2.7816417022842488E-2"/>
                  <c:y val="-7.428624819149529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85-46CF-A2DD-8D2B23F915B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'５年推移P12-17'!$D$63:$H$63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'５年推移P12-17'!$D$65:$H$65</c:f>
              <c:numCache>
                <c:formatCode>#,##0_);[Red]\(#,##0\)</c:formatCode>
                <c:ptCount val="5"/>
                <c:pt idx="0">
                  <c:v>381</c:v>
                </c:pt>
                <c:pt idx="1">
                  <c:v>397</c:v>
                </c:pt>
                <c:pt idx="2">
                  <c:v>384</c:v>
                </c:pt>
                <c:pt idx="3">
                  <c:v>370</c:v>
                </c:pt>
                <c:pt idx="4">
                  <c:v>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D85-46CF-A2DD-8D2B23F91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93452175823270567"/>
              <c:y val="0.917333273681698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（トン）</a:t>
                </a:r>
              </a:p>
            </c:rich>
          </c:tx>
          <c:layout>
            <c:manualLayout>
              <c:xMode val="edge"/>
              <c:yMode val="edge"/>
              <c:x val="4.0494774683243057E-3"/>
              <c:y val="6.137705798138869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600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12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3628076895793433"/>
              <c:y val="2.08199117155810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437771295493164"/>
          <c:y val="2.8624192059095107E-2"/>
          <c:w val="0.26087628308091543"/>
          <c:h val="8.03324099722991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553593702611674"/>
          <c:y val="1.245078740157480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406215592973506E-2"/>
          <c:y val="0.13277623026926649"/>
          <c:w val="0.93924256316929666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'５年推移P12-17'!$C$43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'５年推移P12-17'!$D$43:$O$43</c:f>
              <c:numCache>
                <c:formatCode>#,##0_);[Red]\(#,##0\)</c:formatCode>
                <c:ptCount val="12"/>
                <c:pt idx="0">
                  <c:v>365.23052764358101</c:v>
                </c:pt>
                <c:pt idx="1">
                  <c:v>365.56552677015975</c:v>
                </c:pt>
                <c:pt idx="2">
                  <c:v>356.17143936976225</c:v>
                </c:pt>
                <c:pt idx="3">
                  <c:v>385.30402779385264</c:v>
                </c:pt>
                <c:pt idx="4">
                  <c:v>400.38479764024112</c:v>
                </c:pt>
                <c:pt idx="5">
                  <c:v>389.33756264963961</c:v>
                </c:pt>
                <c:pt idx="6">
                  <c:v>373.71679182151502</c:v>
                </c:pt>
                <c:pt idx="7">
                  <c:v>370.93050186467946</c:v>
                </c:pt>
                <c:pt idx="8">
                  <c:v>383.92837292235453</c:v>
                </c:pt>
                <c:pt idx="9">
                  <c:v>373.15152886726224</c:v>
                </c:pt>
                <c:pt idx="10">
                  <c:v>390.40935547482115</c:v>
                </c:pt>
                <c:pt idx="11">
                  <c:v>425.37295023362265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4D-42DB-9607-D52D6E39545A}"/>
            </c:ext>
          </c:extLst>
        </c:ser>
        <c:ser>
          <c:idx val="1"/>
          <c:order val="1"/>
          <c:tx>
            <c:strRef>
              <c:f>'５年推移P12-17'!$C$44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'５年推移P12-17'!$D$44:$O$44</c:f>
              <c:numCache>
                <c:formatCode>#,##0_);[Red]\(#,##0\)</c:formatCode>
                <c:ptCount val="12"/>
                <c:pt idx="0">
                  <c:v>385.47895278508457</c:v>
                </c:pt>
                <c:pt idx="1">
                  <c:v>403.83037381369792</c:v>
                </c:pt>
                <c:pt idx="2">
                  <c:v>401.24184840542864</c:v>
                </c:pt>
                <c:pt idx="3">
                  <c:v>401.31536445449382</c:v>
                </c:pt>
                <c:pt idx="4">
                  <c:v>405.27333221015721</c:v>
                </c:pt>
                <c:pt idx="5">
                  <c:v>378.3309505475861</c:v>
                </c:pt>
                <c:pt idx="6">
                  <c:v>404.86190971289079</c:v>
                </c:pt>
                <c:pt idx="7">
                  <c:v>409.32214038884428</c:v>
                </c:pt>
                <c:pt idx="8">
                  <c:v>401.09666076406484</c:v>
                </c:pt>
                <c:pt idx="9">
                  <c:v>385.54426512738615</c:v>
                </c:pt>
                <c:pt idx="10">
                  <c:v>393.44477659636379</c:v>
                </c:pt>
                <c:pt idx="11">
                  <c:v>400.4447563117252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4D-42DB-9607-D52D6E39545A}"/>
            </c:ext>
          </c:extLst>
        </c:ser>
        <c:ser>
          <c:idx val="2"/>
          <c:order val="2"/>
          <c:tx>
            <c:strRef>
              <c:f>'５年推移P12-17'!$C$45</c:f>
              <c:strCache>
                <c:ptCount val="1"/>
                <c:pt idx="0">
                  <c:v>Ｈ３１R1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'５年推移P12-17'!$D$45:$O$45</c:f>
              <c:numCache>
                <c:formatCode>#,##0_);[Red]\(#,##0\)</c:formatCode>
                <c:ptCount val="12"/>
                <c:pt idx="0">
                  <c:v>385.80305125045294</c:v>
                </c:pt>
                <c:pt idx="1">
                  <c:v>387.91539371469423</c:v>
                </c:pt>
                <c:pt idx="2">
                  <c:v>387.2632658306743</c:v>
                </c:pt>
                <c:pt idx="3">
                  <c:v>389.03980555933299</c:v>
                </c:pt>
                <c:pt idx="4">
                  <c:v>390.9486830937206</c:v>
                </c:pt>
                <c:pt idx="5">
                  <c:v>380.50911843561886</c:v>
                </c:pt>
                <c:pt idx="6">
                  <c:v>395.0450774680109</c:v>
                </c:pt>
                <c:pt idx="7">
                  <c:v>389.0394734001527</c:v>
                </c:pt>
                <c:pt idx="8">
                  <c:v>384.59700918789628</c:v>
                </c:pt>
                <c:pt idx="9">
                  <c:v>383.8035894427162</c:v>
                </c:pt>
                <c:pt idx="10">
                  <c:v>370.79829461352801</c:v>
                </c:pt>
                <c:pt idx="11">
                  <c:v>360.73610883142089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4D-42DB-9607-D52D6E39545A}"/>
            </c:ext>
          </c:extLst>
        </c:ser>
        <c:ser>
          <c:idx val="3"/>
          <c:order val="3"/>
          <c:tx>
            <c:strRef>
              <c:f>'５年推移P12-17'!$C$46</c:f>
              <c:strCache>
                <c:ptCount val="1"/>
                <c:pt idx="0">
                  <c:v>R2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'５年推移P12-17'!$D$46:$O$46</c:f>
              <c:numCache>
                <c:formatCode>#,##0_);[Red]\(#,##0\)</c:formatCode>
                <c:ptCount val="12"/>
                <c:pt idx="0">
                  <c:v>353.74523274855045</c:v>
                </c:pt>
                <c:pt idx="1">
                  <c:v>356.08922350046407</c:v>
                </c:pt>
                <c:pt idx="2">
                  <c:v>359.00038438895564</c:v>
                </c:pt>
                <c:pt idx="3">
                  <c:v>382.69219064302308</c:v>
                </c:pt>
                <c:pt idx="4">
                  <c:v>357.51139940943233</c:v>
                </c:pt>
                <c:pt idx="5">
                  <c:v>367.62606222904788</c:v>
                </c:pt>
                <c:pt idx="6">
                  <c:v>371.72493114060018</c:v>
                </c:pt>
                <c:pt idx="7">
                  <c:v>380.61224433115331</c:v>
                </c:pt>
                <c:pt idx="8">
                  <c:v>376.41373894960282</c:v>
                </c:pt>
                <c:pt idx="9">
                  <c:v>380.4591720894793</c:v>
                </c:pt>
                <c:pt idx="10">
                  <c:v>377.96222478439967</c:v>
                </c:pt>
                <c:pt idx="11">
                  <c:v>379.06245827301308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4D-42DB-9607-D52D6E39545A}"/>
            </c:ext>
          </c:extLst>
        </c:ser>
        <c:ser>
          <c:idx val="4"/>
          <c:order val="4"/>
          <c:tx>
            <c:strRef>
              <c:f>'５年推移P12-17'!$C$47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'５年推移P12-17'!$D$47:$O$47</c:f>
              <c:numCache>
                <c:formatCode>#,##0_);[Red]\(#,##0\)</c:formatCode>
                <c:ptCount val="12"/>
                <c:pt idx="0">
                  <c:v>397.73118118093868</c:v>
                </c:pt>
                <c:pt idx="1">
                  <c:v>396.00253095245904</c:v>
                </c:pt>
                <c:pt idx="2">
                  <c:v>398.56584424355123</c:v>
                </c:pt>
                <c:pt idx="3">
                  <c:v>396.90061663171406</c:v>
                </c:pt>
                <c:pt idx="4">
                  <c:v>387.50539756079911</c:v>
                </c:pt>
                <c:pt idx="5">
                  <c:v>397.41901305011902</c:v>
                </c:pt>
                <c:pt idx="6">
                  <c:v>392.07071301153519</c:v>
                </c:pt>
                <c:pt idx="7">
                  <c:v>406.33394247340578</c:v>
                </c:pt>
                <c:pt idx="8">
                  <c:v>418.58131416626333</c:v>
                </c:pt>
                <c:pt idx="9">
                  <c:v>413.88001530971644</c:v>
                </c:pt>
                <c:pt idx="10">
                  <c:v>417.19518259767551</c:v>
                </c:pt>
                <c:pt idx="11">
                  <c:v>411.56572550398619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4D-42DB-9607-D52D6E395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5404806045638735"/>
              <c:y val="0.926852034120734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8.7404311211750144E-3"/>
              <c:y val="3.89972933070866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1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056284631087"/>
          <c:y val="2.1355617455896009E-2"/>
          <c:w val="0.32066447944006993"/>
          <c:h val="8.5422469823584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4995393712189104"/>
          <c:y val="3.68421052631578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127659902013237E-2"/>
          <c:y val="0.13111726685133887"/>
          <c:w val="0.88304477237127221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'５年推移P12-17'!$C$101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A29-4D83-A25F-FB55DA292E8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A29-4D83-A25F-FB55DA292E8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A29-4D83-A25F-FB55DA292E8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A29-4D83-A25F-FB55DA292E8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A29-4D83-A25F-FB55DA292E87}"/>
              </c:ext>
            </c:extLst>
          </c:dPt>
          <c:dLbls>
            <c:dLbl>
              <c:idx val="0"/>
              <c:layout>
                <c:manualLayout>
                  <c:x val="-1.324541851924356E-3"/>
                  <c:y val="0.2867016593497774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29-4D83-A25F-FB55DA292E87}"/>
                </c:ext>
              </c:extLst>
            </c:dLbl>
            <c:dLbl>
              <c:idx val="1"/>
              <c:layout>
                <c:manualLayout>
                  <c:x val="1.4482259232439731E-3"/>
                  <c:y val="0.3217872334545487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29-4D83-A25F-FB55DA292E87}"/>
                </c:ext>
              </c:extLst>
            </c:dLbl>
            <c:dLbl>
              <c:idx val="2"/>
              <c:layout>
                <c:manualLayout>
                  <c:x val="0"/>
                  <c:y val="0.280834060702926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29-4D83-A25F-FB55DA292E87}"/>
                </c:ext>
              </c:extLst>
            </c:dLbl>
            <c:dLbl>
              <c:idx val="3"/>
              <c:layout>
                <c:manualLayout>
                  <c:x val="1.3206829504658964E-3"/>
                  <c:y val="0.222340062352888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29-4D83-A25F-FB55DA292E87}"/>
                </c:ext>
              </c:extLst>
            </c:dLbl>
            <c:dLbl>
              <c:idx val="4"/>
              <c:layout>
                <c:manualLayout>
                  <c:x val="-3.8589014583622968E-6"/>
                  <c:y val="0.222340062352888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29-4D83-A25F-FB55DA292E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'５年推移P12-17'!$D$100:$H$100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'５年推移P12-17'!$D$101:$H$101</c:f>
              <c:numCache>
                <c:formatCode>#,##0_);[Red]\(#,##0\)</c:formatCode>
                <c:ptCount val="5"/>
                <c:pt idx="0">
                  <c:v>1295</c:v>
                </c:pt>
                <c:pt idx="1">
                  <c:v>1326</c:v>
                </c:pt>
                <c:pt idx="2">
                  <c:v>1253</c:v>
                </c:pt>
                <c:pt idx="3">
                  <c:v>1070</c:v>
                </c:pt>
                <c:pt idx="4">
                  <c:v>1006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29-4D83-A25F-FB55DA292E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'５年推移P12-17'!$C$102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7A29-4D83-A25F-FB55DA292E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7A29-4D83-A25F-FB55DA292E8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7A29-4D83-A25F-FB55DA292E8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7A29-4D83-A25F-FB55DA292E8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7A29-4D83-A25F-FB55DA292E87}"/>
              </c:ext>
            </c:extLst>
          </c:dPt>
          <c:dLbls>
            <c:dLbl>
              <c:idx val="0"/>
              <c:layout>
                <c:manualLayout>
                  <c:x val="-2.7990215922502833E-2"/>
                  <c:y val="-8.19385877438031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29-4D83-A25F-FB55DA292E87}"/>
                </c:ext>
              </c:extLst>
            </c:dLbl>
            <c:dLbl>
              <c:idx val="1"/>
              <c:layout>
                <c:manualLayout>
                  <c:x val="-2.7735226857932668E-2"/>
                  <c:y val="-6.43615969968888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29-4D83-A25F-FB55DA292E87}"/>
                </c:ext>
              </c:extLst>
            </c:dLbl>
            <c:dLbl>
              <c:idx val="2"/>
              <c:layout>
                <c:manualLayout>
                  <c:x val="-2.9438441845746833E-2"/>
                  <c:y val="-8.77753544919199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29-4D83-A25F-FB55DA292E87}"/>
                </c:ext>
              </c:extLst>
            </c:dLbl>
            <c:dLbl>
              <c:idx val="3"/>
              <c:layout>
                <c:manualLayout>
                  <c:x val="-2.3773051592513673E-2"/>
                  <c:y val="-7.02126512693332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29-4D83-A25F-FB55DA292E87}"/>
                </c:ext>
              </c:extLst>
            </c:dLbl>
            <c:dLbl>
              <c:idx val="4"/>
              <c:layout>
                <c:manualLayout>
                  <c:x val="-2.3773051592513673E-2"/>
                  <c:y val="-7.02126512693332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29-4D83-A25F-FB55DA292E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'５年推移P12-17'!$D$100:$H$100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'５年推移P12-17'!$D$102:$H$102</c:f>
              <c:numCache>
                <c:formatCode>#,##0_);[Red]\(#,##0\)</c:formatCode>
                <c:ptCount val="5"/>
                <c:pt idx="0">
                  <c:v>294</c:v>
                </c:pt>
                <c:pt idx="1">
                  <c:v>285</c:v>
                </c:pt>
                <c:pt idx="2">
                  <c:v>278</c:v>
                </c:pt>
                <c:pt idx="3">
                  <c:v>291</c:v>
                </c:pt>
                <c:pt idx="4">
                  <c:v>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A29-4D83-A25F-FB55DA292E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89137312983574712"/>
              <c:y val="0.913205323018833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（トン）</a:t>
                </a:r>
              </a:p>
            </c:rich>
          </c:tx>
          <c:layout>
            <c:manualLayout>
              <c:xMode val="edge"/>
              <c:yMode val="edge"/>
              <c:x val="7.8574832794032802E-3"/>
              <c:y val="3.41649399088271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12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</a:t>
                </a:r>
                <a:r>
                  <a:rPr lang="en-US" altLang="ja-JP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kg</a:t>
                </a: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175940063972815"/>
              <c:y val="3.41647993035676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  <c:majorUnit val="1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88600095888486"/>
          <c:y val="2.4930747922437674E-2"/>
          <c:w val="0.22451088684751844"/>
          <c:h val="8.31024930747922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5619227727538424"/>
          <c:y val="1.8670595623399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81122439063829E-2"/>
          <c:y val="0.13649025069637882"/>
          <c:w val="0.91918291428964238"/>
          <c:h val="0.76137847553518601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'５年推移P12-17'!$C$80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'５年推移P12-17'!$D$80:$O$80</c:f>
              <c:numCache>
                <c:formatCode>#,##0_);[Red]\(#,##0\)</c:formatCode>
                <c:ptCount val="12"/>
                <c:pt idx="0">
                  <c:v>310.62812092959115</c:v>
                </c:pt>
                <c:pt idx="1">
                  <c:v>293.90610801788353</c:v>
                </c:pt>
                <c:pt idx="2">
                  <c:v>285.81018412752627</c:v>
                </c:pt>
                <c:pt idx="3">
                  <c:v>286.60052275738798</c:v>
                </c:pt>
                <c:pt idx="4">
                  <c:v>300.39865299729604</c:v>
                </c:pt>
                <c:pt idx="5">
                  <c:v>298.96059308557352</c:v>
                </c:pt>
                <c:pt idx="6">
                  <c:v>298.84936368868711</c:v>
                </c:pt>
                <c:pt idx="7">
                  <c:v>290.5492111992549</c:v>
                </c:pt>
                <c:pt idx="8">
                  <c:v>297.01388028086853</c:v>
                </c:pt>
                <c:pt idx="9">
                  <c:v>288.46292746660288</c:v>
                </c:pt>
                <c:pt idx="10">
                  <c:v>286.69953760020286</c:v>
                </c:pt>
                <c:pt idx="11">
                  <c:v>293.42155456457868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E4-4721-B318-057B5E3FFE89}"/>
            </c:ext>
          </c:extLst>
        </c:ser>
        <c:ser>
          <c:idx val="1"/>
          <c:order val="1"/>
          <c:tx>
            <c:strRef>
              <c:f>'５年推移P12-17'!$C$81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'５年推移P12-17'!$D$81:$O$81</c:f>
              <c:numCache>
                <c:formatCode>#,##0_);[Red]\(#,##0\)</c:formatCode>
                <c:ptCount val="12"/>
                <c:pt idx="0">
                  <c:v>285.39189590073954</c:v>
                </c:pt>
                <c:pt idx="1">
                  <c:v>285.30731401030579</c:v>
                </c:pt>
                <c:pt idx="2">
                  <c:v>281.53846957666661</c:v>
                </c:pt>
                <c:pt idx="3">
                  <c:v>254.25093079536464</c:v>
                </c:pt>
                <c:pt idx="4">
                  <c:v>282.02594931707523</c:v>
                </c:pt>
                <c:pt idx="5">
                  <c:v>294.22726785535235</c:v>
                </c:pt>
                <c:pt idx="6">
                  <c:v>300.23396744116957</c:v>
                </c:pt>
                <c:pt idx="7">
                  <c:v>299.18909630527804</c:v>
                </c:pt>
                <c:pt idx="8">
                  <c:v>308.10082871404842</c:v>
                </c:pt>
                <c:pt idx="9">
                  <c:v>285.81391162512995</c:v>
                </c:pt>
                <c:pt idx="10">
                  <c:v>287.66277471728313</c:v>
                </c:pt>
                <c:pt idx="11">
                  <c:v>273.73394308918347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E4-4721-B318-057B5E3FFE89}"/>
            </c:ext>
          </c:extLst>
        </c:ser>
        <c:ser>
          <c:idx val="2"/>
          <c:order val="2"/>
          <c:tx>
            <c:strRef>
              <c:f>'５年推移P12-17'!$C$82</c:f>
              <c:strCache>
                <c:ptCount val="1"/>
                <c:pt idx="0">
                  <c:v>Ｈ３１R1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'５年推移P12-17'!$D$82:$O$82</c:f>
              <c:numCache>
                <c:formatCode>#,##0_);[Red]\(#,##0\)</c:formatCode>
                <c:ptCount val="12"/>
                <c:pt idx="0">
                  <c:v>263.67673037517426</c:v>
                </c:pt>
                <c:pt idx="1">
                  <c:v>265.87774784272381</c:v>
                </c:pt>
                <c:pt idx="2">
                  <c:v>259.1263558615953</c:v>
                </c:pt>
                <c:pt idx="3">
                  <c:v>271.24776974508728</c:v>
                </c:pt>
                <c:pt idx="4">
                  <c:v>297.35005530800481</c:v>
                </c:pt>
                <c:pt idx="5">
                  <c:v>294.62541042743351</c:v>
                </c:pt>
                <c:pt idx="6">
                  <c:v>291.30870539974831</c:v>
                </c:pt>
                <c:pt idx="7">
                  <c:v>292.85482521478275</c:v>
                </c:pt>
                <c:pt idx="8">
                  <c:v>285.52943592134142</c:v>
                </c:pt>
                <c:pt idx="9">
                  <c:v>273.65743979214551</c:v>
                </c:pt>
                <c:pt idx="10">
                  <c:v>268.70262374956883</c:v>
                </c:pt>
                <c:pt idx="11">
                  <c:v>295.74093391421735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E4-4721-B318-057B5E3FFE89}"/>
            </c:ext>
          </c:extLst>
        </c:ser>
        <c:ser>
          <c:idx val="3"/>
          <c:order val="3"/>
          <c:tx>
            <c:strRef>
              <c:f>'５年推移P12-17'!$C$83</c:f>
              <c:strCache>
                <c:ptCount val="1"/>
                <c:pt idx="0">
                  <c:v>R2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'５年推移P12-17'!$D$83:$O$83</c:f>
              <c:numCache>
                <c:formatCode>#,##0_);[Red]\(#,##0\)</c:formatCode>
                <c:ptCount val="12"/>
                <c:pt idx="0">
                  <c:v>291.78168371429189</c:v>
                </c:pt>
                <c:pt idx="1">
                  <c:v>280.93101903636739</c:v>
                </c:pt>
                <c:pt idx="2">
                  <c:v>272.3786010156561</c:v>
                </c:pt>
                <c:pt idx="3">
                  <c:v>295.60613459839078</c:v>
                </c:pt>
                <c:pt idx="4">
                  <c:v>301.29226953772377</c:v>
                </c:pt>
                <c:pt idx="5">
                  <c:v>285.63360154257862</c:v>
                </c:pt>
                <c:pt idx="6">
                  <c:v>279.98232921373057</c:v>
                </c:pt>
                <c:pt idx="7">
                  <c:v>277.84298937058702</c:v>
                </c:pt>
                <c:pt idx="8">
                  <c:v>282.72483616644195</c:v>
                </c:pt>
                <c:pt idx="9">
                  <c:v>303.16711937700927</c:v>
                </c:pt>
                <c:pt idx="10">
                  <c:v>312.45732571435309</c:v>
                </c:pt>
                <c:pt idx="11">
                  <c:v>295.38195662491489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E4-4721-B318-057B5E3FFE89}"/>
            </c:ext>
          </c:extLst>
        </c:ser>
        <c:ser>
          <c:idx val="4"/>
          <c:order val="4"/>
          <c:tx>
            <c:strRef>
              <c:f>'５年推移P12-17'!$C$84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'５年推移P12-17'!$D$84:$O$84</c:f>
              <c:numCache>
                <c:formatCode>#,##0_);[Red]\(#,##0\)</c:formatCode>
                <c:ptCount val="12"/>
                <c:pt idx="0">
                  <c:v>310.12244497818733</c:v>
                </c:pt>
                <c:pt idx="1">
                  <c:v>321.43031305221859</c:v>
                </c:pt>
                <c:pt idx="2">
                  <c:v>311.60821101423682</c:v>
                </c:pt>
                <c:pt idx="3">
                  <c:v>292.38074789513701</c:v>
                </c:pt>
                <c:pt idx="4">
                  <c:v>325.67774820695564</c:v>
                </c:pt>
                <c:pt idx="5">
                  <c:v>319.60382436260625</c:v>
                </c:pt>
                <c:pt idx="6">
                  <c:v>322.37743678409339</c:v>
                </c:pt>
                <c:pt idx="7">
                  <c:v>318.18413852073536</c:v>
                </c:pt>
                <c:pt idx="8">
                  <c:v>313.65283478260869</c:v>
                </c:pt>
                <c:pt idx="9">
                  <c:v>314.16842637081641</c:v>
                </c:pt>
                <c:pt idx="10">
                  <c:v>307.90751069763479</c:v>
                </c:pt>
                <c:pt idx="11">
                  <c:v>304.57464638926774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E4-4721-B318-057B5E3FF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3758713566917673"/>
              <c:y val="0.905292417435550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2588109892377E-2"/>
              <c:y val="3.6211616186013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1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2"/>
          <c:w val="0.29590441362193742"/>
          <c:h val="8.07799442896935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5780010388849606"/>
          <c:y val="3.258180856889291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665417262858244E-2"/>
          <c:y val="0.16430471782607589"/>
          <c:w val="0.89667156210480525"/>
          <c:h val="0.72027611018359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'５年推移P12-17'!$C$139</c:f>
              <c:strCache>
                <c:ptCount val="1"/>
                <c:pt idx="0">
                  <c:v>入荷量（kg）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06F-4352-8375-C1ACC27A820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06F-4352-8375-C1ACC27A820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06F-4352-8375-C1ACC27A820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06F-4352-8375-C1ACC27A820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06F-4352-8375-C1ACC27A8209}"/>
              </c:ext>
            </c:extLst>
          </c:dPt>
          <c:dLbls>
            <c:dLbl>
              <c:idx val="0"/>
              <c:layout>
                <c:manualLayout>
                  <c:x val="0"/>
                  <c:y val="0.1438309816086985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6F-4352-8375-C1ACC27A8209}"/>
                </c:ext>
              </c:extLst>
            </c:dLbl>
            <c:dLbl>
              <c:idx val="1"/>
              <c:layout>
                <c:manualLayout>
                  <c:x val="-2.9057097195990655E-3"/>
                  <c:y val="0.3236336093289508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6F-4352-8375-C1ACC27A8209}"/>
                </c:ext>
              </c:extLst>
            </c:dLbl>
            <c:dLbl>
              <c:idx val="2"/>
              <c:layout>
                <c:manualLayout>
                  <c:x val="-3.0841706315113922E-4"/>
                  <c:y val="0.294525942722847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6F-4352-8375-C1ACC27A8209}"/>
                </c:ext>
              </c:extLst>
            </c:dLbl>
            <c:dLbl>
              <c:idx val="3"/>
              <c:layout>
                <c:manualLayout>
                  <c:x val="-1.4527404617791558E-3"/>
                  <c:y val="0.503420725391046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6F-4352-8375-C1ACC27A8209}"/>
                </c:ext>
              </c:extLst>
            </c:dLbl>
            <c:dLbl>
              <c:idx val="4"/>
              <c:layout>
                <c:manualLayout>
                  <c:x val="-3.2665210761192989E-3"/>
                  <c:y val="0.4430940139075362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6F-4352-8375-C1ACC27A820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'５年推移P12-17'!$D$138:$H$138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H３１R1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'５年推移P12-17'!$D$139:$H$139</c:f>
              <c:numCache>
                <c:formatCode>#,##0_);[Red]\(#,##0\)</c:formatCode>
                <c:ptCount val="5"/>
                <c:pt idx="0">
                  <c:v>10347</c:v>
                </c:pt>
                <c:pt idx="1">
                  <c:v>15814</c:v>
                </c:pt>
                <c:pt idx="2">
                  <c:v>14499</c:v>
                </c:pt>
                <c:pt idx="3">
                  <c:v>19792</c:v>
                </c:pt>
                <c:pt idx="4">
                  <c:v>18765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6F-4352-8375-C1ACC27A8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'５年推移P12-17'!$C$140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606F-4352-8375-C1ACC27A820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606F-4352-8375-C1ACC27A820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606F-4352-8375-C1ACC27A820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606F-4352-8375-C1ACC27A820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606F-4352-8375-C1ACC27A8209}"/>
              </c:ext>
            </c:extLst>
          </c:dPt>
          <c:dLbls>
            <c:dLbl>
              <c:idx val="0"/>
              <c:layout>
                <c:manualLayout>
                  <c:x val="-2.8349217839572557E-2"/>
                  <c:y val="9.351656368531975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6F-4352-8375-C1ACC27A8209}"/>
                </c:ext>
              </c:extLst>
            </c:dLbl>
            <c:dLbl>
              <c:idx val="1"/>
              <c:layout>
                <c:manualLayout>
                  <c:x val="-2.1997045733682743E-2"/>
                  <c:y val="7.414373849186986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6F-4352-8375-C1ACC27A8209}"/>
                </c:ext>
              </c:extLst>
            </c:dLbl>
            <c:dLbl>
              <c:idx val="2"/>
              <c:layout>
                <c:manualLayout>
                  <c:x val="-2.5455313072788307E-2"/>
                  <c:y val="4.978143469476387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6F-4352-8375-C1ACC27A8209}"/>
                </c:ext>
              </c:extLst>
            </c:dLbl>
            <c:dLbl>
              <c:idx val="3"/>
              <c:layout>
                <c:manualLayout>
                  <c:x val="-2.518070455084823E-2"/>
                  <c:y val="6.954473341720328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6F-4352-8375-C1ACC27A8209}"/>
                </c:ext>
              </c:extLst>
            </c:dLbl>
            <c:dLbl>
              <c:idx val="4"/>
              <c:layout>
                <c:manualLayout>
                  <c:x val="-2.7816417022842488E-2"/>
                  <c:y val="8.153064855126149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6F-4352-8375-C1ACC27A820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'５年推移P12-17'!$D$138:$H$138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H３１R1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'５年推移P12-17'!$D$140:$H$140</c:f>
              <c:numCache>
                <c:formatCode>#,##0_);[Red]\(#,##0\)</c:formatCode>
                <c:ptCount val="5"/>
                <c:pt idx="0">
                  <c:v>897</c:v>
                </c:pt>
                <c:pt idx="1">
                  <c:v>973</c:v>
                </c:pt>
                <c:pt idx="2">
                  <c:v>850</c:v>
                </c:pt>
                <c:pt idx="3">
                  <c:v>856</c:v>
                </c:pt>
                <c:pt idx="4">
                  <c:v>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06F-4352-8375-C1ACC27A8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88444315537279727"/>
              <c:y val="0.8993546894767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1.459232918465837E-2"/>
              <c:y val="4.339819482996280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500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kg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）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2967812872562683"/>
              <c:y val="2.082035159274155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757050297384128"/>
          <c:y val="1.6638243374478681E-2"/>
          <c:w val="0.21768347140653591"/>
          <c:h val="8.03324099722991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t" anchorCtr="1"/>
          <a:lstStyle/>
          <a:p>
            <a:pPr algn="ctr" rtl="0">
              <a:defRPr kumimoji="0" sz="1050" kern="1200">
                <a:solidFill>
                  <a:sysClr val="windowText" lastClr="000000"/>
                </a:solidFill>
                <a:latin typeface="+mj-ea"/>
                <a:ea typeface="+mj-ea"/>
              </a:defRPr>
            </a:pPr>
            <a:r>
              <a:rPr kumimoji="0" lang="en-US" altLang="ja-JP" sz="105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R３</a:t>
            </a:r>
            <a:r>
              <a:rPr kumimoji="0" lang="ja-JP" altLang="en-US" sz="105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　月別入荷量及び販売単価</a:t>
            </a:r>
          </a:p>
        </c:rich>
      </c:tx>
      <c:layout>
        <c:manualLayout>
          <c:xMode val="edge"/>
          <c:yMode val="edge"/>
          <c:x val="0.17073579126969829"/>
          <c:y val="5.70314224740599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470550321728201E-2"/>
          <c:y val="0.14746543778801843"/>
          <c:w val="0.87858117326057295"/>
          <c:h val="0.70046082949308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'概要P.1-5'!$AM$49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801-422C-B7B8-BD7B022CE39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801-422C-B7B8-BD7B022CE39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801-422C-B7B8-BD7B022CE39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801-422C-B7B8-BD7B022CE39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801-422C-B7B8-BD7B022CE39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801-422C-B7B8-BD7B022CE39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801-422C-B7B8-BD7B022CE39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801-422C-B7B8-BD7B022CE39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801-422C-B7B8-BD7B022CE39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801-422C-B7B8-BD7B022CE39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801-422C-B7B8-BD7B022CE39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801-422C-B7B8-BD7B022CE39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01-422C-B7B8-BD7B022CE39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01-422C-B7B8-BD7B022CE393}"/>
                </c:ext>
              </c:extLst>
            </c:dLbl>
            <c:dLbl>
              <c:idx val="2"/>
              <c:layout>
                <c:manualLayout>
                  <c:x val="0.36457570191174943"/>
                  <c:y val="0.27773746023682522"/>
                </c:manualLayout>
              </c:layout>
              <c:tx>
                <c:rich>
                  <a:bodyPr/>
                  <a:lstStyle/>
                  <a:p>
                    <a:pPr>
                      <a:defRPr kumimoji="0" sz="110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01-422C-B7B8-BD7B022CE39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01-422C-B7B8-BD7B022CE39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01-422C-B7B8-BD7B022CE39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01-422C-B7B8-BD7B022CE393}"/>
                </c:ext>
              </c:extLst>
            </c:dLbl>
            <c:dLbl>
              <c:idx val="6"/>
              <c:layout>
                <c:manualLayout>
                  <c:x val="-0.22020173808424015"/>
                  <c:y val="0.20951594760332379"/>
                </c:manualLayout>
              </c:layout>
              <c:tx>
                <c:rich>
                  <a:bodyPr/>
                  <a:lstStyle/>
                  <a:p>
                    <a:pPr>
                      <a:defRPr kumimoji="0" sz="110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01-422C-B7B8-BD7B022CE39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01-422C-B7B8-BD7B022CE39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01-422C-B7B8-BD7B022CE39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01-422C-B7B8-BD7B022CE39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01-422C-B7B8-BD7B022CE39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01-422C-B7B8-BD7B022CE39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1100"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'概要P.1-5'!$AN$49:$AY$49</c:f>
              <c:numCache>
                <c:formatCode>#,##0_);[Red]\(#,##0\)</c:formatCode>
                <c:ptCount val="12"/>
                <c:pt idx="0">
                  <c:v>41285.800000000003</c:v>
                </c:pt>
                <c:pt idx="1">
                  <c:v>43319.66</c:v>
                </c:pt>
                <c:pt idx="2">
                  <c:v>44184.88</c:v>
                </c:pt>
                <c:pt idx="3">
                  <c:v>44746.32</c:v>
                </c:pt>
                <c:pt idx="4">
                  <c:v>42287.62</c:v>
                </c:pt>
                <c:pt idx="5">
                  <c:v>38261.72</c:v>
                </c:pt>
                <c:pt idx="6">
                  <c:v>37065.879999999997</c:v>
                </c:pt>
                <c:pt idx="7">
                  <c:v>35000.160000000003</c:v>
                </c:pt>
                <c:pt idx="8">
                  <c:v>38844.400000000001</c:v>
                </c:pt>
                <c:pt idx="9">
                  <c:v>40288.14</c:v>
                </c:pt>
                <c:pt idx="10">
                  <c:v>39895.360000000001</c:v>
                </c:pt>
                <c:pt idx="11">
                  <c:v>38447.480000000003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801-422C-B7B8-BD7B022CE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'概要P.1-5'!$AM$50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>
                    <a:alpha val="94000"/>
                  </a:srgbClr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D-B801-422C-B7B8-BD7B022CE3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B801-422C-B7B8-BD7B022CE39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F-B801-422C-B7B8-BD7B022CE39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0-B801-422C-B7B8-BD7B022CE39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1-B801-422C-B7B8-BD7B022CE39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2-B801-422C-B7B8-BD7B022CE39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3-B801-422C-B7B8-BD7B022CE39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4-B801-422C-B7B8-BD7B022CE39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5-B801-422C-B7B8-BD7B022CE39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6-B801-422C-B7B8-BD7B022CE39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7-B801-422C-B7B8-BD7B022CE39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8-B801-422C-B7B8-BD7B022CE39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01-422C-B7B8-BD7B022CE39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801-422C-B7B8-BD7B022CE393}"/>
                </c:ext>
              </c:extLst>
            </c:dLbl>
            <c:dLbl>
              <c:idx val="2"/>
              <c:layout>
                <c:manualLayout>
                  <c:x val="0.39619834355630512"/>
                  <c:y val="-9.8322387120964722E-2"/>
                </c:manualLayout>
              </c:layout>
              <c:tx>
                <c:rich>
                  <a:bodyPr>
                    <a:spAutoFit/>
                  </a:bodyPr>
                  <a:lstStyle/>
                  <a:p>
                    <a:pPr>
                      <a:defRPr kumimoji="0" sz="1100" b="1" kern="1200">
                        <a:solidFill>
                          <a:sysClr val="windowText" lastClr="000000"/>
                        </a:solidFill>
                        <a:latin typeface="+mj-ea"/>
                        <a:ea typeface="+mj-ea"/>
                      </a:defRPr>
                    </a:pPr>
                    <a:r>
                      <a: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+mj-ea"/>
                        <a:ea typeface="+mj-ea"/>
                        <a:cs typeface="ＭＳ Ｐゴシック"/>
                      </a:rPr>
                      <a:t>419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555891714614091E-2"/>
                      <c:h val="0.132636355074966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801-422C-B7B8-BD7B022CE39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01-422C-B7B8-BD7B022CE39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01-422C-B7B8-BD7B022CE39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801-422C-B7B8-BD7B022CE39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801-422C-B7B8-BD7B022CE39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801-422C-B7B8-BD7B022CE39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801-422C-B7B8-BD7B022CE39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801-422C-B7B8-BD7B022CE39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801-422C-B7B8-BD7B022CE393}"/>
                </c:ext>
              </c:extLst>
            </c:dLbl>
            <c:dLbl>
              <c:idx val="11"/>
              <c:layout>
                <c:manualLayout>
                  <c:x val="-0.55026365902042262"/>
                  <c:y val="-5.8291660910807216E-2"/>
                </c:manualLayout>
              </c:layout>
              <c:tx>
                <c:rich>
                  <a:bodyPr>
                    <a:spAutoFit/>
                  </a:bodyPr>
                  <a:lstStyle/>
                  <a:p>
                    <a:pPr>
                      <a:defRPr kumimoji="0" sz="1100" b="1" kern="1200">
                        <a:solidFill>
                          <a:sysClr val="windowText" lastClr="000000"/>
                        </a:solidFill>
                        <a:latin typeface="+mj-ea"/>
                        <a:ea typeface="+mj-ea"/>
                      </a:defRPr>
                    </a:pPr>
                    <a:r>
                      <a: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+mj-ea"/>
                        <a:ea typeface="+mj-ea"/>
                        <a:cs typeface="ＭＳ Ｐゴシック"/>
                      </a:rPr>
                      <a:t>388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801-422C-B7B8-BD7B022CE39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100" b="1">
                    <a:solidFill>
                      <a:sysClr val="windowText" lastClr="000000"/>
                    </a:solidFill>
                    <a:latin typeface="+mj-ea"/>
                    <a:ea typeface="+mj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'概要P.1-5'!$AN$50:$AY$50</c:f>
              <c:numCache>
                <c:formatCode>#,##0_);[Red]\(#,##0\)</c:formatCode>
                <c:ptCount val="12"/>
                <c:pt idx="0">
                  <c:v>397.73118118093868</c:v>
                </c:pt>
                <c:pt idx="1">
                  <c:v>396.00253095245904</c:v>
                </c:pt>
                <c:pt idx="2">
                  <c:v>398.56584424355123</c:v>
                </c:pt>
                <c:pt idx="3">
                  <c:v>396.90061663171406</c:v>
                </c:pt>
                <c:pt idx="4">
                  <c:v>387.50539756079911</c:v>
                </c:pt>
                <c:pt idx="5">
                  <c:v>397.41901305011902</c:v>
                </c:pt>
                <c:pt idx="6">
                  <c:v>392.07071301153519</c:v>
                </c:pt>
                <c:pt idx="7">
                  <c:v>406.33394247340578</c:v>
                </c:pt>
                <c:pt idx="8">
                  <c:v>418.58131416626333</c:v>
                </c:pt>
                <c:pt idx="9">
                  <c:v>413.88001530971644</c:v>
                </c:pt>
                <c:pt idx="10">
                  <c:v>417.19518259767551</c:v>
                </c:pt>
                <c:pt idx="11">
                  <c:v>411.56572550398619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801-422C-B7B8-BD7B022CE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1111193536877877"/>
              <c:y val="0.896359187578188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ﾄﾝ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)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3.2849023078037186E-2"/>
              <c:y val="1.062378884882380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+mj-ea"/>
                <a:ea typeface="+mj-ea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20000"/>
        <c:dispUnits>
          <c:builtInUnit val="thousands"/>
        </c:dispUnits>
      </c:valAx>
      <c:catAx>
        <c:axId val="11"/>
        <c:scaling>
          <c:orientation val="minMax"/>
        </c:scaling>
        <c:delete val="1"/>
        <c:axPos val="b"/>
        <c:numFmt formatCode="#,##0_);[Red]\(#,##0\)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（円/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91758070954455051"/>
              <c:y val="3.7536487845561363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978827736230557"/>
          <c:y val="2.5000000000000001E-2"/>
          <c:w val="0.29245926780936082"/>
          <c:h val="8.61114027413240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501050096800454"/>
          <c:y val="1.245078740157480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4822876700211E-2"/>
          <c:y val="0.13277623026926649"/>
          <c:w val="0.91822534860184324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'５年推移P12-17'!$C$119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'５年推移P12-17'!$D$119:$O$119</c:f>
              <c:numCache>
                <c:formatCode>#,##0_);[Red]\(#,##0\)</c:formatCode>
                <c:ptCount val="12"/>
                <c:pt idx="0">
                  <c:v>913.80897250361795</c:v>
                </c:pt>
                <c:pt idx="1">
                  <c:v>981.75672514619885</c:v>
                </c:pt>
                <c:pt idx="2">
                  <c:v>937.34039735099338</c:v>
                </c:pt>
                <c:pt idx="3">
                  <c:v>862.35398230088492</c:v>
                </c:pt>
                <c:pt idx="4">
                  <c:v>713.62403100775191</c:v>
                </c:pt>
                <c:pt idx="5">
                  <c:v>798.51957295373666</c:v>
                </c:pt>
                <c:pt idx="6">
                  <c:v>878.01333333333332</c:v>
                </c:pt>
                <c:pt idx="7">
                  <c:v>901.51633986928107</c:v>
                </c:pt>
                <c:pt idx="8">
                  <c:v>862.28546787408368</c:v>
                </c:pt>
                <c:pt idx="9">
                  <c:v>834.31983805668017</c:v>
                </c:pt>
                <c:pt idx="10">
                  <c:v>842.68438538205976</c:v>
                </c:pt>
                <c:pt idx="11">
                  <c:v>953.19069500287196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0-4C91-8531-510BFC6B6C6D}"/>
            </c:ext>
          </c:extLst>
        </c:ser>
        <c:ser>
          <c:idx val="1"/>
          <c:order val="1"/>
          <c:tx>
            <c:strRef>
              <c:f>'５年推移P12-17'!$C$120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'５年推移P12-17'!$D$120:$O$120</c:f>
              <c:numCache>
                <c:formatCode>#,##0_);[Red]\(#,##0\)</c:formatCode>
                <c:ptCount val="12"/>
                <c:pt idx="0">
                  <c:v>961.84300341296932</c:v>
                </c:pt>
                <c:pt idx="1">
                  <c:v>924.29077117572695</c:v>
                </c:pt>
                <c:pt idx="2">
                  <c:v>866.4749034749035</c:v>
                </c:pt>
                <c:pt idx="3">
                  <c:v>773.63430127041738</c:v>
                </c:pt>
                <c:pt idx="4">
                  <c:v>726.75741710296688</c:v>
                </c:pt>
                <c:pt idx="5">
                  <c:v>690.91250000000002</c:v>
                </c:pt>
                <c:pt idx="6">
                  <c:v>737.64928909952607</c:v>
                </c:pt>
                <c:pt idx="7">
                  <c:v>888.92485549132948</c:v>
                </c:pt>
                <c:pt idx="8">
                  <c:v>1028.4735935706085</c:v>
                </c:pt>
                <c:pt idx="9">
                  <c:v>1015.4580040971614</c:v>
                </c:pt>
                <c:pt idx="10">
                  <c:v>1136.7757575757576</c:v>
                </c:pt>
                <c:pt idx="11">
                  <c:v>1106.5184277335202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0-4C91-8531-510BFC6B6C6D}"/>
            </c:ext>
          </c:extLst>
        </c:ser>
        <c:ser>
          <c:idx val="2"/>
          <c:order val="2"/>
          <c:tx>
            <c:strRef>
              <c:f>'５年推移P12-17'!$C$121</c:f>
              <c:strCache>
                <c:ptCount val="1"/>
                <c:pt idx="0">
                  <c:v>Ｈ３１R1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'５年推移P12-17'!$D$121:$O$121</c:f>
              <c:numCache>
                <c:formatCode>#,##0_);[Red]\(#,##0\)</c:formatCode>
                <c:ptCount val="12"/>
                <c:pt idx="0">
                  <c:v>896.3468917881811</c:v>
                </c:pt>
                <c:pt idx="1">
                  <c:v>885.40218470705065</c:v>
                </c:pt>
                <c:pt idx="2">
                  <c:v>836.84549356223181</c:v>
                </c:pt>
                <c:pt idx="3">
                  <c:v>833.95638629283485</c:v>
                </c:pt>
                <c:pt idx="4">
                  <c:v>786.60308143800444</c:v>
                </c:pt>
                <c:pt idx="5">
                  <c:v>739.12094082415695</c:v>
                </c:pt>
                <c:pt idx="6">
                  <c:v>786.83716728056152</c:v>
                </c:pt>
                <c:pt idx="7">
                  <c:v>805.5798687089715</c:v>
                </c:pt>
                <c:pt idx="8">
                  <c:v>872.3020257826887</c:v>
                </c:pt>
                <c:pt idx="9">
                  <c:v>817.84654514624845</c:v>
                </c:pt>
                <c:pt idx="10">
                  <c:v>867.18575851393189</c:v>
                </c:pt>
                <c:pt idx="11">
                  <c:v>998.850071394574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60-4C91-8531-510BFC6B6C6D}"/>
            </c:ext>
          </c:extLst>
        </c:ser>
        <c:ser>
          <c:idx val="3"/>
          <c:order val="3"/>
          <c:tx>
            <c:strRef>
              <c:f>'５年推移P12-17'!$C$122</c:f>
              <c:strCache>
                <c:ptCount val="1"/>
                <c:pt idx="0">
                  <c:v>R2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'５年推移P12-17'!$D$122:$O$122</c:f>
              <c:numCache>
                <c:formatCode>#,##0_);[Red]\(#,##0\)</c:formatCode>
                <c:ptCount val="12"/>
                <c:pt idx="0">
                  <c:v>850.79888980571593</c:v>
                </c:pt>
                <c:pt idx="1">
                  <c:v>790.57059346803908</c:v>
                </c:pt>
                <c:pt idx="2">
                  <c:v>946.026742037178</c:v>
                </c:pt>
                <c:pt idx="3">
                  <c:v>748.51925146686119</c:v>
                </c:pt>
                <c:pt idx="4">
                  <c:v>781.97846299955575</c:v>
                </c:pt>
                <c:pt idx="5">
                  <c:v>808.02114099176117</c:v>
                </c:pt>
                <c:pt idx="6">
                  <c:v>813.10063463281961</c:v>
                </c:pt>
                <c:pt idx="7">
                  <c:v>808.37412587412587</c:v>
                </c:pt>
                <c:pt idx="8">
                  <c:v>822.27264133106451</c:v>
                </c:pt>
                <c:pt idx="9">
                  <c:v>999.78364941999632</c:v>
                </c:pt>
                <c:pt idx="10">
                  <c:v>915.27392257121983</c:v>
                </c:pt>
                <c:pt idx="11">
                  <c:v>822.07868155236577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60-4C91-8531-510BFC6B6C6D}"/>
            </c:ext>
          </c:extLst>
        </c:ser>
        <c:ser>
          <c:idx val="4"/>
          <c:order val="4"/>
          <c:tx>
            <c:strRef>
              <c:f>'５年推移P12-17'!$C$123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'５年推移P12-17'!$D$123:$O$123</c:f>
              <c:numCache>
                <c:formatCode>#,##0_);[Red]\(#,##0\)</c:formatCode>
                <c:ptCount val="12"/>
                <c:pt idx="0">
                  <c:v>873.43731308948702</c:v>
                </c:pt>
                <c:pt idx="1">
                  <c:v>869.24726021918252</c:v>
                </c:pt>
                <c:pt idx="2">
                  <c:v>856.44226635714904</c:v>
                </c:pt>
                <c:pt idx="3">
                  <c:v>810.22339460885337</c:v>
                </c:pt>
                <c:pt idx="4">
                  <c:v>811.07354028085729</c:v>
                </c:pt>
                <c:pt idx="5">
                  <c:v>831.30621468926552</c:v>
                </c:pt>
                <c:pt idx="6">
                  <c:v>733.12864077669906</c:v>
                </c:pt>
                <c:pt idx="7">
                  <c:v>717.42698019801981</c:v>
                </c:pt>
                <c:pt idx="8">
                  <c:v>846.01476578411405</c:v>
                </c:pt>
                <c:pt idx="9">
                  <c:v>918.94977375565611</c:v>
                </c:pt>
                <c:pt idx="10">
                  <c:v>807.84809183064999</c:v>
                </c:pt>
                <c:pt idx="11">
                  <c:v>816.60553384897537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60-4C91-8531-510BFC6B6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5404806045638735"/>
              <c:y val="0.916434547244094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6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8.7404311211750144E-3"/>
              <c:y val="3.89972933070866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056284631087"/>
          <c:y val="2.1355617455896009E-2"/>
          <c:w val="0.32066447944006993"/>
          <c:h val="8.5422469823584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j-ea"/>
                <a:ea typeface="+mj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j-ea"/>
                <a:ea typeface="+mj-ea"/>
                <a:cs typeface="HG丸ｺﾞｼｯｸM-PRO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5248827615953601"/>
          <c:y val="3.68421052631578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384728125121859E-2"/>
          <c:y val="0.13111721666555354"/>
          <c:w val="0.91210075364525323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'５年推移P12-17'!$C$177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5C2-4D0E-8BCE-3F896959BBC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5C2-4D0E-8BCE-3F896959BBC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5C2-4D0E-8BCE-3F896959BBC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5C2-4D0E-8BCE-3F896959BBC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5C2-4D0E-8BCE-3F896959BBC6}"/>
              </c:ext>
            </c:extLst>
          </c:dPt>
          <c:dLbls>
            <c:dLbl>
              <c:idx val="0"/>
              <c:layout>
                <c:manualLayout>
                  <c:x val="1.3188345630986461E-4"/>
                  <c:y val="0.33346675479545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C2-4D0E-8BCE-3F896959BBC6}"/>
                </c:ext>
              </c:extLst>
            </c:dLbl>
            <c:dLbl>
              <c:idx val="1"/>
              <c:layout>
                <c:manualLayout>
                  <c:x val="-4.8426027155744607E-17"/>
                  <c:y val="0.134574248266222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C2-4D0E-8BCE-3F896959BBC6}"/>
                </c:ext>
              </c:extLst>
            </c:dLbl>
            <c:dLbl>
              <c:idx val="2"/>
              <c:layout>
                <c:manualLayout>
                  <c:x val="0"/>
                  <c:y val="0.1462763568111108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C2-4D0E-8BCE-3F896959BBC6}"/>
                </c:ext>
              </c:extLst>
            </c:dLbl>
            <c:dLbl>
              <c:idx val="3"/>
              <c:layout>
                <c:manualLayout>
                  <c:x val="-2.6414501769459636E-3"/>
                  <c:y val="0.140425302538666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C2-4D0E-8BCE-3F896959BBC6}"/>
                </c:ext>
              </c:extLst>
            </c:dLbl>
            <c:dLbl>
              <c:idx val="4"/>
              <c:layout>
                <c:manualLayout>
                  <c:x val="-9.6852054311489214E-17"/>
                  <c:y val="0.140425302538666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C2-4D0E-8BCE-3F896959BB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'５年推移P12-17'!$D$176:$H$176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'５年推移P12-17'!$D$177:$H$177</c:f>
              <c:numCache>
                <c:formatCode>#,##0_);[Red]\(#,##0\)</c:formatCode>
                <c:ptCount val="5"/>
                <c:pt idx="0">
                  <c:v>31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C2-4D0E-8BCE-3F896959BB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'５年推移P12-17'!$C$178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55C2-4D0E-8BCE-3F896959BB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55C2-4D0E-8BCE-3F896959BBC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55C2-4D0E-8BCE-3F896959BBC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55C2-4D0E-8BCE-3F896959BBC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55C2-4D0E-8BCE-3F896959BBC6}"/>
              </c:ext>
            </c:extLst>
          </c:dPt>
          <c:dLbls>
            <c:dLbl>
              <c:idx val="0"/>
              <c:layout>
                <c:manualLayout>
                  <c:x val="-2.5097565022750311E-2"/>
                  <c:y val="5.85105427244443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C2-4D0E-8BCE-3F896959BBC6}"/>
                </c:ext>
              </c:extLst>
            </c:dLbl>
            <c:dLbl>
              <c:idx val="1"/>
              <c:layout>
                <c:manualLayout>
                  <c:x val="-4.0587191019998116E-2"/>
                  <c:y val="4.09669908547187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no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511525965035642E-2"/>
                      <c:h val="0.132263312185073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5C2-4D0E-8BCE-3F896959BBC6}"/>
                </c:ext>
              </c:extLst>
            </c:dLbl>
            <c:dLbl>
              <c:idx val="2"/>
              <c:layout>
                <c:manualLayout>
                  <c:x val="-2.5093776680986654E-2"/>
                  <c:y val="7.02126512693332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5C2-4D0E-8BCE-3F896959BBC6}"/>
                </c:ext>
              </c:extLst>
            </c:dLbl>
            <c:dLbl>
              <c:idx val="3"/>
              <c:layout>
                <c:manualLayout>
                  <c:x val="-2.5093776680986654E-2"/>
                  <c:y val="7.60637055417777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C2-4D0E-8BCE-3F896959BBC6}"/>
                </c:ext>
              </c:extLst>
            </c:dLbl>
            <c:dLbl>
              <c:idx val="4"/>
              <c:layout>
                <c:manualLayout>
                  <c:x val="-3.178900444618464E-2"/>
                  <c:y val="6.43615969968888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5C2-4D0E-8BCE-3F896959BB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'５年推移P12-17'!$D$176:$H$176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'５年推移P12-17'!$D$178:$H$178</c:f>
              <c:numCache>
                <c:formatCode>#,##0_);[Red]\(#,##0\)</c:formatCode>
                <c:ptCount val="5"/>
                <c:pt idx="0">
                  <c:v>1264</c:v>
                </c:pt>
                <c:pt idx="1">
                  <c:v>1068</c:v>
                </c:pt>
                <c:pt idx="2">
                  <c:v>1140</c:v>
                </c:pt>
                <c:pt idx="3">
                  <c:v>1141</c:v>
                </c:pt>
                <c:pt idx="4">
                  <c:v>1317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5C2-4D0E-8BCE-3F896959BB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400"/>
          <c:min val="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  <c:majorUnit val="4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914685319048705"/>
          <c:y val="2.4930747922437674E-2"/>
          <c:w val="0.25325007565570878"/>
          <c:h val="8.31024930747922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  <c:extLst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5505850020709048"/>
          <c:y val="1.8670595623399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81122439063829E-2"/>
          <c:y val="0.13649025069637882"/>
          <c:w val="0.91918291428964238"/>
          <c:h val="0.79204263707272404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'５年推移P12-17'!$C$156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'５年推移P12-17'!$D$156:$O$156</c:f>
              <c:numCache>
                <c:formatCode>#,##0_);[Red]\(#,##0\)</c:formatCode>
                <c:ptCount val="12"/>
                <c:pt idx="0">
                  <c:v>1233.2319168090542</c:v>
                </c:pt>
                <c:pt idx="1">
                  <c:v>1251.1407224272393</c:v>
                </c:pt>
                <c:pt idx="2">
                  <c:v>1252.8949294302142</c:v>
                </c:pt>
                <c:pt idx="3">
                  <c:v>1293.0764848312208</c:v>
                </c:pt>
                <c:pt idx="4">
                  <c:v>1291.3723723135395</c:v>
                </c:pt>
                <c:pt idx="5">
                  <c:v>1287.2279830280452</c:v>
                </c:pt>
                <c:pt idx="6">
                  <c:v>1254.8957212690864</c:v>
                </c:pt>
                <c:pt idx="7">
                  <c:v>1237.1600519214883</c:v>
                </c:pt>
                <c:pt idx="8">
                  <c:v>1164.2751392739945</c:v>
                </c:pt>
                <c:pt idx="9">
                  <c:v>1344.8381749978191</c:v>
                </c:pt>
                <c:pt idx="10">
                  <c:v>1316.4321115126484</c:v>
                </c:pt>
                <c:pt idx="11">
                  <c:v>1337.1633640193479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2E-41A3-8624-20EF0C23B9E1}"/>
            </c:ext>
          </c:extLst>
        </c:ser>
        <c:ser>
          <c:idx val="1"/>
          <c:order val="1"/>
          <c:tx>
            <c:strRef>
              <c:f>'５年推移P12-17'!$C$157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'５年推移P12-17'!$D$157:$O$157</c:f>
              <c:numCache>
                <c:formatCode>#,##0_);[Red]\(#,##0\)</c:formatCode>
                <c:ptCount val="12"/>
                <c:pt idx="0">
                  <c:v>1156.8704318936877</c:v>
                </c:pt>
                <c:pt idx="1">
                  <c:v>1118.6036895674301</c:v>
                </c:pt>
                <c:pt idx="2">
                  <c:v>1104.963472281908</c:v>
                </c:pt>
                <c:pt idx="3">
                  <c:v>1080.6586826347307</c:v>
                </c:pt>
                <c:pt idx="4">
                  <c:v>1001.1588490342924</c:v>
                </c:pt>
                <c:pt idx="5">
                  <c:v>1010.999203821656</c:v>
                </c:pt>
                <c:pt idx="6">
                  <c:v>986.06634304207125</c:v>
                </c:pt>
                <c:pt idx="7">
                  <c:v>995.93519790235985</c:v>
                </c:pt>
                <c:pt idx="8">
                  <c:v>1055.1909940052976</c:v>
                </c:pt>
                <c:pt idx="9">
                  <c:v>1114.7811824349512</c:v>
                </c:pt>
                <c:pt idx="10">
                  <c:v>1104.1992572821166</c:v>
                </c:pt>
                <c:pt idx="11">
                  <c:v>1130.064561158611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2E-41A3-8624-20EF0C23B9E1}"/>
            </c:ext>
          </c:extLst>
        </c:ser>
        <c:ser>
          <c:idx val="2"/>
          <c:order val="2"/>
          <c:tx>
            <c:strRef>
              <c:f>'５年推移P12-17'!$C$158</c:f>
              <c:strCache>
                <c:ptCount val="1"/>
                <c:pt idx="0">
                  <c:v>Ｈ31R1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'５年推移P12-17'!$D$158:$O$158</c:f>
              <c:numCache>
                <c:formatCode>#,##0_);[Red]\(#,##0\)</c:formatCode>
                <c:ptCount val="12"/>
                <c:pt idx="0">
                  <c:v>1158.8576268203617</c:v>
                </c:pt>
                <c:pt idx="1">
                  <c:v>1227.0664365832615</c:v>
                </c:pt>
                <c:pt idx="2">
                  <c:v>1134.1105715112728</c:v>
                </c:pt>
                <c:pt idx="3">
                  <c:v>1100.2139398716361</c:v>
                </c:pt>
                <c:pt idx="4">
                  <c:v>1038.1482872596152</c:v>
                </c:pt>
                <c:pt idx="5">
                  <c:v>1100.5777509251566</c:v>
                </c:pt>
                <c:pt idx="6">
                  <c:v>1055.9549003867767</c:v>
                </c:pt>
                <c:pt idx="7">
                  <c:v>1066.1580214823591</c:v>
                </c:pt>
                <c:pt idx="8">
                  <c:v>1180.9413493840987</c:v>
                </c:pt>
                <c:pt idx="9">
                  <c:v>1172.5661949326638</c:v>
                </c:pt>
                <c:pt idx="10">
                  <c:v>1220.0213818547711</c:v>
                </c:pt>
                <c:pt idx="11">
                  <c:v>1227.8036867811563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2E-41A3-8624-20EF0C23B9E1}"/>
            </c:ext>
          </c:extLst>
        </c:ser>
        <c:ser>
          <c:idx val="3"/>
          <c:order val="3"/>
          <c:tx>
            <c:strRef>
              <c:f>'５年推移P12-17'!$C$159</c:f>
              <c:strCache>
                <c:ptCount val="1"/>
                <c:pt idx="0">
                  <c:v>R2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'５年推移P12-17'!$D$159:$O$159</c:f>
              <c:numCache>
                <c:formatCode>#,##0_);[Red]\(#,##0\)</c:formatCode>
                <c:ptCount val="12"/>
                <c:pt idx="0">
                  <c:v>1082.8015452854486</c:v>
                </c:pt>
                <c:pt idx="1">
                  <c:v>1126.1716189643871</c:v>
                </c:pt>
                <c:pt idx="2">
                  <c:v>1120.6381280563508</c:v>
                </c:pt>
                <c:pt idx="3">
                  <c:v>1153.7009516360317</c:v>
                </c:pt>
                <c:pt idx="4">
                  <c:v>1151.1436311335772</c:v>
                </c:pt>
                <c:pt idx="5">
                  <c:v>1109.5100467932839</c:v>
                </c:pt>
                <c:pt idx="6">
                  <c:v>1121.720116618076</c:v>
                </c:pt>
                <c:pt idx="7">
                  <c:v>1133.7951057652424</c:v>
                </c:pt>
                <c:pt idx="8">
                  <c:v>1174.6338978734243</c:v>
                </c:pt>
                <c:pt idx="9">
                  <c:v>1182.4750869061413</c:v>
                </c:pt>
                <c:pt idx="10">
                  <c:v>1137.0084269662923</c:v>
                </c:pt>
                <c:pt idx="11">
                  <c:v>1174.8492542050142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2E-41A3-8624-20EF0C23B9E1}"/>
            </c:ext>
          </c:extLst>
        </c:ser>
        <c:ser>
          <c:idx val="4"/>
          <c:order val="4"/>
          <c:tx>
            <c:strRef>
              <c:f>'５年推移P12-17'!$C$160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'５年推移P12-17'!$D$160:$O$160</c:f>
              <c:numCache>
                <c:formatCode>#,##0_);[Red]\(#,##0\)</c:formatCode>
                <c:ptCount val="12"/>
                <c:pt idx="0">
                  <c:v>1367.3991117976443</c:v>
                </c:pt>
                <c:pt idx="1">
                  <c:v>1334.9365558912389</c:v>
                </c:pt>
                <c:pt idx="2">
                  <c:v>1342.3465732707157</c:v>
                </c:pt>
                <c:pt idx="3">
                  <c:v>1294.2524872277493</c:v>
                </c:pt>
                <c:pt idx="4">
                  <c:v>1240.3298320733259</c:v>
                </c:pt>
                <c:pt idx="5">
                  <c:v>1288.4273318872017</c:v>
                </c:pt>
                <c:pt idx="6">
                  <c:v>1284.4046621467207</c:v>
                </c:pt>
                <c:pt idx="7">
                  <c:v>1271.4709780015901</c:v>
                </c:pt>
                <c:pt idx="8">
                  <c:v>1315.3162490239229</c:v>
                </c:pt>
                <c:pt idx="9">
                  <c:v>1370.8971514242878</c:v>
                </c:pt>
                <c:pt idx="10">
                  <c:v>1319.2744890987019</c:v>
                </c:pt>
                <c:pt idx="11">
                  <c:v>1376.3253053148667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2E-41A3-8624-20EF0C23B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3758715535449089"/>
              <c:y val="0.905292417435550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2587441391099E-2"/>
              <c:y val="3.6211616186013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2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2"/>
          <c:w val="0.29590441362193742"/>
          <c:h val="8.07799442896935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5084601848879906"/>
          <c:y val="3.258299773597002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022322370529432E-2"/>
          <c:y val="0.13030927649507637"/>
          <c:w val="0.90326084328479095"/>
          <c:h val="0.7562338502701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'５年推移P12-17'!$C$216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60D-43FB-9753-4E51ABC96B1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60D-43FB-9753-4E51ABC96B1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60D-43FB-9753-4E51ABC96B1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60D-43FB-9753-4E51ABC96B1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60D-43FB-9753-4E51ABC96B17}"/>
              </c:ext>
            </c:extLst>
          </c:dPt>
          <c:dLbls>
            <c:dLbl>
              <c:idx val="0"/>
              <c:layout>
                <c:manualLayout>
                  <c:x val="3.8709736181762706E-6"/>
                  <c:y val="0.3483674540682413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0D-43FB-9753-4E51ABC96B17}"/>
                </c:ext>
              </c:extLst>
            </c:dLbl>
            <c:dLbl>
              <c:idx val="1"/>
              <c:layout>
                <c:manualLayout>
                  <c:x val="1.325506907267799E-3"/>
                  <c:y val="0.251704217815222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0D-43FB-9753-4E51ABC96B17}"/>
                </c:ext>
              </c:extLst>
            </c:dLbl>
            <c:dLbl>
              <c:idx val="2"/>
              <c:layout>
                <c:manualLayout>
                  <c:x val="0"/>
                  <c:y val="0.2732453443319585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0D-43FB-9753-4E51ABC96B17}"/>
                </c:ext>
              </c:extLst>
            </c:dLbl>
            <c:dLbl>
              <c:idx val="3"/>
              <c:layout>
                <c:manualLayout>
                  <c:x val="1.3216564122086087E-3"/>
                  <c:y val="0.221739429980077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0D-43FB-9753-4E51ABC96B17}"/>
                </c:ext>
              </c:extLst>
            </c:dLbl>
            <c:dLbl>
              <c:idx val="4"/>
              <c:layout>
                <c:manualLayout>
                  <c:x val="2.6357159017328683E-3"/>
                  <c:y val="0.149823939175727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0D-43FB-9753-4E51ABC96B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'５年推移P12-17'!$D$215:$H$215</c:f>
              <c:strCache>
                <c:ptCount val="5"/>
                <c:pt idx="0">
                  <c:v>H29.</c:v>
                </c:pt>
                <c:pt idx="1">
                  <c:v>H30.</c:v>
                </c:pt>
                <c:pt idx="2">
                  <c:v>H31R1</c:v>
                </c:pt>
                <c:pt idx="3">
                  <c:v>R2</c:v>
                </c:pt>
                <c:pt idx="4">
                  <c:v>R2</c:v>
                </c:pt>
              </c:strCache>
            </c:strRef>
          </c:cat>
          <c:val>
            <c:numRef>
              <c:f>'５年推移P12-17'!$D$216:$H$216</c:f>
              <c:numCache>
                <c:formatCode>#,##0_);\(#,##0\)</c:formatCode>
                <c:ptCount val="5"/>
                <c:pt idx="0">
                  <c:v>1000</c:v>
                </c:pt>
                <c:pt idx="1">
                  <c:v>792</c:v>
                </c:pt>
                <c:pt idx="2">
                  <c:v>835</c:v>
                </c:pt>
                <c:pt idx="3">
                  <c:v>827</c:v>
                </c:pt>
                <c:pt idx="4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0D-43FB-9753-4E51ABC96B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'５年推移P12-17'!$C$217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860D-43FB-9753-4E51ABC96B1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860D-43FB-9753-4E51ABC96B1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860D-43FB-9753-4E51ABC96B1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860D-43FB-9753-4E51ABC96B1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860D-43FB-9753-4E51ABC96B17}"/>
              </c:ext>
            </c:extLst>
          </c:dPt>
          <c:dLbls>
            <c:dLbl>
              <c:idx val="0"/>
              <c:layout>
                <c:manualLayout>
                  <c:x val="-2.5039249032745233E-2"/>
                  <c:y val="-0.167802811876815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0D-43FB-9753-4E51ABC96B17}"/>
                </c:ext>
              </c:extLst>
            </c:dLbl>
            <c:dLbl>
              <c:idx val="1"/>
              <c:layout>
                <c:manualLayout>
                  <c:x val="-2.3717592620536625E-2"/>
                  <c:y val="-0.119859151340582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0D-43FB-9753-4E51ABC96B17}"/>
                </c:ext>
              </c:extLst>
            </c:dLbl>
            <c:dLbl>
              <c:idx val="2"/>
              <c:layout>
                <c:manualLayout>
                  <c:x val="-2.5039249032745233E-2"/>
                  <c:y val="-0.101880278639494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0D-43FB-9753-4E51ABC96B17}"/>
                </c:ext>
              </c:extLst>
            </c:dLbl>
            <c:dLbl>
              <c:idx val="3"/>
              <c:layout>
                <c:manualLayout>
                  <c:x val="-2.1074279796119505E-2"/>
                  <c:y val="-0.119859151340582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0D-43FB-9753-4E51ABC96B17}"/>
                </c:ext>
              </c:extLst>
            </c:dLbl>
            <c:dLbl>
              <c:idx val="4"/>
              <c:layout>
                <c:manualLayout>
                  <c:x val="-2.372144311559601E-2"/>
                  <c:y val="-8.989436350543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60D-43FB-9753-4E51ABC96B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'５年推移P12-17'!$D$215:$H$215</c:f>
              <c:strCache>
                <c:ptCount val="5"/>
                <c:pt idx="0">
                  <c:v>H29.</c:v>
                </c:pt>
                <c:pt idx="1">
                  <c:v>H30.</c:v>
                </c:pt>
                <c:pt idx="2">
                  <c:v>H31R1</c:v>
                </c:pt>
                <c:pt idx="3">
                  <c:v>R2</c:v>
                </c:pt>
                <c:pt idx="4">
                  <c:v>R2</c:v>
                </c:pt>
              </c:strCache>
            </c:strRef>
          </c:cat>
          <c:val>
            <c:numRef>
              <c:f>'５年推移P12-17'!$D$217:$H$217</c:f>
              <c:numCache>
                <c:formatCode>#,##0_);\(#,##0\)</c:formatCode>
                <c:ptCount val="5"/>
                <c:pt idx="0">
                  <c:v>648</c:v>
                </c:pt>
                <c:pt idx="1">
                  <c:v>768.65538432030985</c:v>
                </c:pt>
                <c:pt idx="2">
                  <c:v>803</c:v>
                </c:pt>
                <c:pt idx="3">
                  <c:v>738</c:v>
                </c:pt>
                <c:pt idx="4">
                  <c:v>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60D-43FB-9753-4E51ABC96B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93188600774426178"/>
              <c:y val="0.91134068642183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（トン）</a:t>
                </a:r>
              </a:p>
            </c:rich>
          </c:tx>
          <c:layout>
            <c:manualLayout>
              <c:xMode val="edge"/>
              <c:yMode val="edge"/>
              <c:x val="9.2772932871682447E-3"/>
              <c:y val="0.103327923704193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4437493882215284"/>
              <c:y val="2.841057081605257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288884536557535"/>
          <c:y val="2.8624192059095107E-2"/>
          <c:w val="0.26236513641055187"/>
          <c:h val="8.03324099722991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4438260662443373"/>
          <c:y val="1.1662565616797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4822876700211E-2"/>
          <c:y val="0.13277623026926649"/>
          <c:w val="0.93792898725883078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'５年推移P12-17'!$C$195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'５年推移P12-17'!$D$195:$O$195</c:f>
              <c:numCache>
                <c:formatCode>#,##0_);[Red]\(#,##0\)</c:formatCode>
                <c:ptCount val="12"/>
                <c:pt idx="0">
                  <c:v>677.11993391370652</c:v>
                </c:pt>
                <c:pt idx="1">
                  <c:v>649.39961292930138</c:v>
                </c:pt>
                <c:pt idx="2">
                  <c:v>640.70200717736793</c:v>
                </c:pt>
                <c:pt idx="3">
                  <c:v>574.6688155000935</c:v>
                </c:pt>
                <c:pt idx="4">
                  <c:v>566.73252801920887</c:v>
                </c:pt>
                <c:pt idx="5">
                  <c:v>496.07381432921716</c:v>
                </c:pt>
                <c:pt idx="6">
                  <c:v>481.32446726264669</c:v>
                </c:pt>
                <c:pt idx="7">
                  <c:v>482.35708930950096</c:v>
                </c:pt>
                <c:pt idx="8">
                  <c:v>641.40984195714282</c:v>
                </c:pt>
                <c:pt idx="9">
                  <c:v>719.45659710287259</c:v>
                </c:pt>
                <c:pt idx="10">
                  <c:v>854.98260603341384</c:v>
                </c:pt>
                <c:pt idx="11">
                  <c:v>836.95387506727548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D5-4D73-8CF9-C69DB000EDB1}"/>
            </c:ext>
          </c:extLst>
        </c:ser>
        <c:ser>
          <c:idx val="1"/>
          <c:order val="1"/>
          <c:tx>
            <c:strRef>
              <c:f>'５年推移P12-17'!$C$196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'５年推移P12-17'!$D$196:$O$196</c:f>
              <c:numCache>
                <c:formatCode>#,##0_);[Red]\(#,##0\)</c:formatCode>
                <c:ptCount val="12"/>
                <c:pt idx="0">
                  <c:v>783.63484915823221</c:v>
                </c:pt>
                <c:pt idx="1">
                  <c:v>792.92579922807761</c:v>
                </c:pt>
                <c:pt idx="2">
                  <c:v>685.49199004007096</c:v>
                </c:pt>
                <c:pt idx="3">
                  <c:v>629.5520507631428</c:v>
                </c:pt>
                <c:pt idx="4">
                  <c:v>629.90352338263983</c:v>
                </c:pt>
                <c:pt idx="5">
                  <c:v>584.9389643024316</c:v>
                </c:pt>
                <c:pt idx="6">
                  <c:v>571.973548691975</c:v>
                </c:pt>
                <c:pt idx="7">
                  <c:v>661.62228146655514</c:v>
                </c:pt>
                <c:pt idx="8">
                  <c:v>999.46756343625805</c:v>
                </c:pt>
                <c:pt idx="9">
                  <c:v>1049.6980850632235</c:v>
                </c:pt>
                <c:pt idx="10">
                  <c:v>965.10126219724157</c:v>
                </c:pt>
                <c:pt idx="11">
                  <c:v>894.1669925230766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5-4D73-8CF9-C69DB000EDB1}"/>
            </c:ext>
          </c:extLst>
        </c:ser>
        <c:ser>
          <c:idx val="2"/>
          <c:order val="2"/>
          <c:tx>
            <c:strRef>
              <c:f>'５年推移P12-17'!$C$197</c:f>
              <c:strCache>
                <c:ptCount val="1"/>
                <c:pt idx="0">
                  <c:v>Ｈ31R1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'５年推移P12-17'!$D$197:$O$197</c:f>
              <c:numCache>
                <c:formatCode>#,##0_);[Red]\(#,##0\)</c:formatCode>
                <c:ptCount val="12"/>
                <c:pt idx="0">
                  <c:v>809.29752289065766</c:v>
                </c:pt>
                <c:pt idx="1">
                  <c:v>854.40915489348959</c:v>
                </c:pt>
                <c:pt idx="2">
                  <c:v>889.61883629647684</c:v>
                </c:pt>
                <c:pt idx="3">
                  <c:v>943.33529321302115</c:v>
                </c:pt>
                <c:pt idx="4">
                  <c:v>827.09868587673145</c:v>
                </c:pt>
                <c:pt idx="5">
                  <c:v>666.91182394527232</c:v>
                </c:pt>
                <c:pt idx="6">
                  <c:v>706.99322896029821</c:v>
                </c:pt>
                <c:pt idx="7">
                  <c:v>720.22257979115795</c:v>
                </c:pt>
                <c:pt idx="8">
                  <c:v>757.825972321417</c:v>
                </c:pt>
                <c:pt idx="9">
                  <c:v>769.2745521568296</c:v>
                </c:pt>
                <c:pt idx="10">
                  <c:v>861.38296809817496</c:v>
                </c:pt>
                <c:pt idx="11">
                  <c:v>846.20988349048025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D5-4D73-8CF9-C69DB000EDB1}"/>
            </c:ext>
          </c:extLst>
        </c:ser>
        <c:ser>
          <c:idx val="3"/>
          <c:order val="3"/>
          <c:tx>
            <c:strRef>
              <c:f>'５年推移P12-17'!$C$198</c:f>
              <c:strCache>
                <c:ptCount val="1"/>
                <c:pt idx="0">
                  <c:v>R2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'５年推移P12-17'!$D$198:$O$198</c:f>
              <c:numCache>
                <c:formatCode>#,##0_);[Red]\(#,##0\)</c:formatCode>
                <c:ptCount val="12"/>
                <c:pt idx="0">
                  <c:v>791.34463706316171</c:v>
                </c:pt>
                <c:pt idx="1">
                  <c:v>759.16999642016594</c:v>
                </c:pt>
                <c:pt idx="2">
                  <c:v>727.77727325852425</c:v>
                </c:pt>
                <c:pt idx="3">
                  <c:v>795.00600509906667</c:v>
                </c:pt>
                <c:pt idx="4">
                  <c:v>657.00044944477133</c:v>
                </c:pt>
                <c:pt idx="5">
                  <c:v>615.18872204188847</c:v>
                </c:pt>
                <c:pt idx="6">
                  <c:v>668.72316521119228</c:v>
                </c:pt>
                <c:pt idx="7">
                  <c:v>712.09028575467869</c:v>
                </c:pt>
                <c:pt idx="8">
                  <c:v>639.87921743805737</c:v>
                </c:pt>
                <c:pt idx="9">
                  <c:v>820.4215282894744</c:v>
                </c:pt>
                <c:pt idx="10">
                  <c:v>865.31968372797701</c:v>
                </c:pt>
                <c:pt idx="11">
                  <c:v>788.61617297477403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D5-4D73-8CF9-C69DB000EDB1}"/>
            </c:ext>
          </c:extLst>
        </c:ser>
        <c:ser>
          <c:idx val="4"/>
          <c:order val="4"/>
          <c:tx>
            <c:strRef>
              <c:f>'５年推移P12-17'!$C$199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'５年推移P12-17'!$D$199:$O$199</c:f>
              <c:numCache>
                <c:formatCode>#,##0_);[Red]\(#,##0\)</c:formatCode>
                <c:ptCount val="12"/>
                <c:pt idx="0">
                  <c:v>796.9669922868917</c:v>
                </c:pt>
                <c:pt idx="1">
                  <c:v>759.53135783206392</c:v>
                </c:pt>
                <c:pt idx="2">
                  <c:v>630.56084966660865</c:v>
                </c:pt>
                <c:pt idx="3">
                  <c:v>608.16827205058792</c:v>
                </c:pt>
                <c:pt idx="4">
                  <c:v>642.13785401376595</c:v>
                </c:pt>
                <c:pt idx="5">
                  <c:v>613.45872563666057</c:v>
                </c:pt>
                <c:pt idx="6">
                  <c:v>524.39849969870068</c:v>
                </c:pt>
                <c:pt idx="7">
                  <c:v>479.58026014480873</c:v>
                </c:pt>
                <c:pt idx="8">
                  <c:v>778.12179243898277</c:v>
                </c:pt>
                <c:pt idx="9">
                  <c:v>805.10746195520596</c:v>
                </c:pt>
                <c:pt idx="10">
                  <c:v>812.75816846274597</c:v>
                </c:pt>
                <c:pt idx="11">
                  <c:v>785.99808902114489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D5-4D73-8CF9-C69DB000E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538475720639632"/>
              <c:y val="0.926852034120734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</a:t>
                </a:r>
                <a:r>
                  <a:rPr lang="en-US" altLang="ja-JP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/kg</a:t>
                </a: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8.7404323150705645E-3"/>
              <c:y val="3.89972933070866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2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056284631087"/>
          <c:y val="2.1355617455896009E-2"/>
          <c:w val="0.32066447944006993"/>
          <c:h val="8.5422469823584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5127061628213504"/>
          <c:y val="3.68421052631578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25807874057137E-2"/>
          <c:y val="0.1311170584031966"/>
          <c:w val="0.88304477237127221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'５年推移P12-17'!$C$253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021-4071-AF55-8AEE648F41B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021-4071-AF55-8AEE648F41B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021-4071-AF55-8AEE648F41B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021-4071-AF55-8AEE648F41B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021-4071-AF55-8AEE648F41BF}"/>
              </c:ext>
            </c:extLst>
          </c:dPt>
          <c:dLbls>
            <c:dLbl>
              <c:idx val="0"/>
              <c:layout>
                <c:manualLayout>
                  <c:x val="-1.5686139669222571E-3"/>
                  <c:y val="0.530730763917668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21-4071-AF55-8AEE648F41BF}"/>
                </c:ext>
              </c:extLst>
            </c:dLbl>
            <c:dLbl>
              <c:idx val="1"/>
              <c:layout>
                <c:manualLayout>
                  <c:x val="1.7350342124265034E-3"/>
                  <c:y val="0.28304461942257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21-4071-AF55-8AEE648F41BF}"/>
                </c:ext>
              </c:extLst>
            </c:dLbl>
            <c:dLbl>
              <c:idx val="2"/>
              <c:layout>
                <c:manualLayout>
                  <c:x val="1.5453472246100242E-3"/>
                  <c:y val="0.421538886586545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21-4071-AF55-8AEE648F41BF}"/>
                </c:ext>
              </c:extLst>
            </c:dLbl>
            <c:dLbl>
              <c:idx val="3"/>
              <c:layout>
                <c:manualLayout>
                  <c:x val="-8.2774587674357299E-4"/>
                  <c:y val="0.4824496937882764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21-4071-AF55-8AEE648F41BF}"/>
                </c:ext>
              </c:extLst>
            </c:dLbl>
            <c:dLbl>
              <c:idx val="4"/>
              <c:layout>
                <c:manualLayout>
                  <c:x val="3.7859459707274582E-3"/>
                  <c:y val="0.4401947782842934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21-4071-AF55-8AEE648F41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'５年推移P12-17'!$D$252:$H$252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H3１R1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'５年推移P12-17'!$D$253:$H$253</c:f>
              <c:numCache>
                <c:formatCode>#,##0_);[Red]\(#,##0\)</c:formatCode>
                <c:ptCount val="5"/>
                <c:pt idx="0">
                  <c:v>1324</c:v>
                </c:pt>
                <c:pt idx="1">
                  <c:v>825</c:v>
                </c:pt>
                <c:pt idx="2">
                  <c:v>1128</c:v>
                </c:pt>
                <c:pt idx="3">
                  <c:v>1249</c:v>
                </c:pt>
                <c:pt idx="4">
                  <c:v>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21-4071-AF55-8AEE648F41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'５年推移P12-17'!$C$254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E021-4071-AF55-8AEE648F41B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E021-4071-AF55-8AEE648F41B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E021-4071-AF55-8AEE648F41B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E021-4071-AF55-8AEE648F41B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E021-4071-AF55-8AEE648F41BF}"/>
              </c:ext>
            </c:extLst>
          </c:dPt>
          <c:dLbls>
            <c:dLbl>
              <c:idx val="0"/>
              <c:layout>
                <c:manualLayout>
                  <c:x val="-2.5449360153799314E-2"/>
                  <c:y val="-0.13183148039789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21-4071-AF55-8AEE648F41BF}"/>
                </c:ext>
              </c:extLst>
            </c:dLbl>
            <c:dLbl>
              <c:idx val="1"/>
              <c:layout>
                <c:manualLayout>
                  <c:x val="-2.6557788555757751E-2"/>
                  <c:y val="-7.02206475214588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21-4071-AF55-8AEE648F41BF}"/>
                </c:ext>
              </c:extLst>
            </c:dLbl>
            <c:dLbl>
              <c:idx val="2"/>
              <c:layout>
                <c:manualLayout>
                  <c:x val="-2.7865977176649612E-2"/>
                  <c:y val="-8.13714333104500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21-4071-AF55-8AEE648F41BF}"/>
                </c:ext>
              </c:extLst>
            </c:dLbl>
            <c:dLbl>
              <c:idx val="3"/>
              <c:layout>
                <c:manualLayout>
                  <c:x val="-2.6814311867901494E-2"/>
                  <c:y val="-8.77752334790801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21-4071-AF55-8AEE648F41BF}"/>
                </c:ext>
              </c:extLst>
            </c:dLbl>
            <c:dLbl>
              <c:idx val="4"/>
              <c:layout>
                <c:manualLayout>
                  <c:x val="-2.9993217097043674E-2"/>
                  <c:y val="-0.108252972913201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no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888746410830543E-2"/>
                      <c:h val="0.138114366457518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E021-4071-AF55-8AEE648F41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'５年推移P12-17'!$D$252:$H$252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H3１R1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'５年推移P12-17'!$D$254:$H$254</c:f>
              <c:numCache>
                <c:formatCode>#,##0_);[Red]\(#,##0\)</c:formatCode>
                <c:ptCount val="5"/>
                <c:pt idx="0">
                  <c:v>574</c:v>
                </c:pt>
                <c:pt idx="1">
                  <c:v>612</c:v>
                </c:pt>
                <c:pt idx="2">
                  <c:v>566</c:v>
                </c:pt>
                <c:pt idx="3">
                  <c:v>607</c:v>
                </c:pt>
                <c:pt idx="4">
                  <c:v>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021-4071-AF55-8AEE648F41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89137308163990414"/>
              <c:y val="0.913205323018833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（トン）</a:t>
                </a:r>
              </a:p>
            </c:rich>
          </c:tx>
          <c:layout>
            <c:manualLayout>
              <c:xMode val="edge"/>
              <c:yMode val="edge"/>
              <c:x val="7.8575112608740508E-3"/>
              <c:y val="3.41649399088271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750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12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</a:t>
                </a:r>
                <a:r>
                  <a:rPr lang="en-US" altLang="ja-JP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kg</a:t>
                </a: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1722300542126556"/>
              <c:y val="1.07602339181286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103337898674387"/>
          <c:y val="2.4930747922437674E-2"/>
          <c:w val="0.24136354985945196"/>
          <c:h val="8.31024930747922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4958478925966862"/>
          <c:y val="6.977923771798464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81122439063829E-2"/>
          <c:y val="0.13649025069637882"/>
          <c:w val="0.91918291428964238"/>
          <c:h val="0.79204263707272404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'５年推移P12-17'!$C$232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'５年推移P12-17'!$D$232:$O$232</c:f>
              <c:numCache>
                <c:formatCode>#,##0_);[Red]\(#,##0\)</c:formatCode>
                <c:ptCount val="12"/>
                <c:pt idx="0">
                  <c:v>600.47289860157389</c:v>
                </c:pt>
                <c:pt idx="1">
                  <c:v>549.61623369471147</c:v>
                </c:pt>
                <c:pt idx="2">
                  <c:v>565.71313325573158</c:v>
                </c:pt>
                <c:pt idx="3">
                  <c:v>527.52276927896412</c:v>
                </c:pt>
                <c:pt idx="4">
                  <c:v>527.42618277638041</c:v>
                </c:pt>
                <c:pt idx="5">
                  <c:v>495.88808494433368</c:v>
                </c:pt>
                <c:pt idx="6">
                  <c:v>406.42288945213494</c:v>
                </c:pt>
                <c:pt idx="7">
                  <c:v>394.0937560242125</c:v>
                </c:pt>
                <c:pt idx="8">
                  <c:v>562.7718430436089</c:v>
                </c:pt>
                <c:pt idx="9">
                  <c:v>572.32448549145465</c:v>
                </c:pt>
                <c:pt idx="10">
                  <c:v>730.31649303823622</c:v>
                </c:pt>
                <c:pt idx="11">
                  <c:v>784.61834794687036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84-4B35-845A-F5CFCCBAED7A}"/>
            </c:ext>
          </c:extLst>
        </c:ser>
        <c:ser>
          <c:idx val="1"/>
          <c:order val="1"/>
          <c:tx>
            <c:strRef>
              <c:f>'５年推移P12-17'!$C$233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'５年推移P12-17'!$D$233:$O$233</c:f>
              <c:numCache>
                <c:formatCode>#,##0_);[Red]\(#,##0\)</c:formatCode>
                <c:ptCount val="12"/>
                <c:pt idx="0">
                  <c:v>727.13312571386314</c:v>
                </c:pt>
                <c:pt idx="1">
                  <c:v>702.28934028672472</c:v>
                </c:pt>
                <c:pt idx="2">
                  <c:v>643.43605787095294</c:v>
                </c:pt>
                <c:pt idx="3">
                  <c:v>504.89719704598861</c:v>
                </c:pt>
                <c:pt idx="4">
                  <c:v>458.66325318477863</c:v>
                </c:pt>
                <c:pt idx="5">
                  <c:v>440.16101342805871</c:v>
                </c:pt>
                <c:pt idx="6">
                  <c:v>475.44060148143751</c:v>
                </c:pt>
                <c:pt idx="7">
                  <c:v>524.02106266469809</c:v>
                </c:pt>
                <c:pt idx="8">
                  <c:v>708.00052927873742</c:v>
                </c:pt>
                <c:pt idx="9">
                  <c:v>740.85907796505808</c:v>
                </c:pt>
                <c:pt idx="10">
                  <c:v>858.59958821412863</c:v>
                </c:pt>
                <c:pt idx="11">
                  <c:v>743.54642283675287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84-4B35-845A-F5CFCCBAED7A}"/>
            </c:ext>
          </c:extLst>
        </c:ser>
        <c:ser>
          <c:idx val="2"/>
          <c:order val="2"/>
          <c:tx>
            <c:strRef>
              <c:f>'５年推移P12-17'!$C$234</c:f>
              <c:strCache>
                <c:ptCount val="1"/>
                <c:pt idx="0">
                  <c:v>Ｈ31R1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'５年推移P12-17'!$D$234:$O$234</c:f>
              <c:numCache>
                <c:formatCode>#,##0_);[Red]\(#,##0\)</c:formatCode>
                <c:ptCount val="12"/>
                <c:pt idx="0">
                  <c:v>615.77465839267416</c:v>
                </c:pt>
                <c:pt idx="1">
                  <c:v>559.52288148359617</c:v>
                </c:pt>
                <c:pt idx="2">
                  <c:v>552.22211514484957</c:v>
                </c:pt>
                <c:pt idx="3">
                  <c:v>565.96416092995764</c:v>
                </c:pt>
                <c:pt idx="4">
                  <c:v>543.70585103904421</c:v>
                </c:pt>
                <c:pt idx="5">
                  <c:v>478.42452404519656</c:v>
                </c:pt>
                <c:pt idx="6">
                  <c:v>515.21353653020003</c:v>
                </c:pt>
                <c:pt idx="7">
                  <c:v>479.32081612819559</c:v>
                </c:pt>
                <c:pt idx="8">
                  <c:v>522.95041725775786</c:v>
                </c:pt>
                <c:pt idx="9">
                  <c:v>526.91706000852855</c:v>
                </c:pt>
                <c:pt idx="10">
                  <c:v>684.54798332273447</c:v>
                </c:pt>
                <c:pt idx="11">
                  <c:v>681.23564050347181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84-4B35-845A-F5CFCCBAED7A}"/>
            </c:ext>
          </c:extLst>
        </c:ser>
        <c:ser>
          <c:idx val="3"/>
          <c:order val="3"/>
          <c:tx>
            <c:strRef>
              <c:f>'５年推移P12-17'!$C$235</c:f>
              <c:strCache>
                <c:ptCount val="1"/>
                <c:pt idx="0">
                  <c:v>R2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'５年推移P12-17'!$D$235:$O$235</c:f>
              <c:numCache>
                <c:formatCode>#,##0_);[Red]\(#,##0\)</c:formatCode>
                <c:ptCount val="12"/>
                <c:pt idx="0">
                  <c:v>638.94958551611558</c:v>
                </c:pt>
                <c:pt idx="1">
                  <c:v>572.90454022423978</c:v>
                </c:pt>
                <c:pt idx="2">
                  <c:v>539.49699106637797</c:v>
                </c:pt>
                <c:pt idx="3">
                  <c:v>669.06637132111007</c:v>
                </c:pt>
                <c:pt idx="4">
                  <c:v>682.20560683848225</c:v>
                </c:pt>
                <c:pt idx="5">
                  <c:v>527.57794705570848</c:v>
                </c:pt>
                <c:pt idx="6">
                  <c:v>512.54265243301893</c:v>
                </c:pt>
                <c:pt idx="7">
                  <c:v>587.09109488935451</c:v>
                </c:pt>
                <c:pt idx="8">
                  <c:v>505.88562735242687</c:v>
                </c:pt>
                <c:pt idx="9">
                  <c:v>640.95646109326094</c:v>
                </c:pt>
                <c:pt idx="10">
                  <c:v>742.99902927643336</c:v>
                </c:pt>
                <c:pt idx="11">
                  <c:v>680.22620920775694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84-4B35-845A-F5CFCCBAED7A}"/>
            </c:ext>
          </c:extLst>
        </c:ser>
        <c:ser>
          <c:idx val="4"/>
          <c:order val="4"/>
          <c:tx>
            <c:strRef>
              <c:f>'５年推移P12-17'!$C$236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'５年推移P12-17'!$D$236:$O$236</c:f>
              <c:numCache>
                <c:formatCode>#,##0_);[Red]\(#,##0\)</c:formatCode>
                <c:ptCount val="12"/>
                <c:pt idx="0">
                  <c:v>732.64641077441081</c:v>
                </c:pt>
                <c:pt idx="1">
                  <c:v>683.8096727097153</c:v>
                </c:pt>
                <c:pt idx="2">
                  <c:v>569.82222065013616</c:v>
                </c:pt>
                <c:pt idx="3">
                  <c:v>567.15434511392766</c:v>
                </c:pt>
                <c:pt idx="4">
                  <c:v>562.38517038573752</c:v>
                </c:pt>
                <c:pt idx="5">
                  <c:v>505.75922385031117</c:v>
                </c:pt>
                <c:pt idx="6">
                  <c:v>384.27233790558034</c:v>
                </c:pt>
                <c:pt idx="7">
                  <c:v>278.4808668870445</c:v>
                </c:pt>
                <c:pt idx="8">
                  <c:v>611.39865837120465</c:v>
                </c:pt>
                <c:pt idx="9">
                  <c:v>589.81035287313262</c:v>
                </c:pt>
                <c:pt idx="10">
                  <c:v>569.74915483534392</c:v>
                </c:pt>
                <c:pt idx="11">
                  <c:v>586.88977379941718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84-4B35-845A-F5CFCCBAE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3758715535449089"/>
              <c:y val="0.905292417435550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2587441391099E-2"/>
              <c:y val="3.6211616186013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2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2"/>
          <c:w val="0.29590441362193742"/>
          <c:h val="8.07799442896935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5385039598908027"/>
          <c:y val="3.258180856889291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486854902886957E-2"/>
          <c:y val="0.12834718374884579"/>
          <c:w val="0.91643940564476223"/>
          <c:h val="0.7562338502701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'５年推移P12-17'!$C$291</c:f>
              <c:strCache>
                <c:ptCount val="1"/>
                <c:pt idx="0">
                  <c:v>入荷量（トン）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CD8-4FE7-87AD-91325B4C0CF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CD8-4FE7-87AD-91325B4C0CF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CD8-4FE7-87AD-91325B4C0CF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CD8-4FE7-87AD-91325B4C0CF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CD8-4FE7-87AD-91325B4C0CF4}"/>
              </c:ext>
            </c:extLst>
          </c:dPt>
          <c:dLbls>
            <c:dLbl>
              <c:idx val="0"/>
              <c:layout>
                <c:manualLayout>
                  <c:x val="1.1904258008719416E-3"/>
                  <c:y val="0.428506674154492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828063948189406E-2"/>
                      <c:h val="0.153449914446991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8CD8-4FE7-87AD-91325B4C0CF4}"/>
                </c:ext>
              </c:extLst>
            </c:dLbl>
            <c:dLbl>
              <c:idx val="1"/>
              <c:layout>
                <c:manualLayout>
                  <c:x val="-1.317856235997129E-3"/>
                  <c:y val="0.293654920784426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D8-4FE7-87AD-91325B4C0CF4}"/>
                </c:ext>
              </c:extLst>
            </c:dLbl>
            <c:dLbl>
              <c:idx val="2"/>
              <c:layout>
                <c:manualLayout>
                  <c:x val="-1.4490225261142081E-3"/>
                  <c:y val="0.374565065042626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04462807027549E-2"/>
                      <c:h val="0.177421744715108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CD8-4FE7-87AD-91325B4C0CF4}"/>
                </c:ext>
              </c:extLst>
            </c:dLbl>
            <c:dLbl>
              <c:idx val="3"/>
              <c:layout>
                <c:manualLayout>
                  <c:x val="-1.4528548597995061E-3"/>
                  <c:y val="0.341601089195585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D8-4FE7-87AD-91325B4C0CF4}"/>
                </c:ext>
              </c:extLst>
            </c:dLbl>
            <c:dLbl>
              <c:idx val="4"/>
              <c:layout>
                <c:manualLayout>
                  <c:x val="1.0654145894260519E-16"/>
                  <c:y val="0.263685851075627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D8-4FE7-87AD-91325B4C0CF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'５年推移P12-17'!$D$290:$H$290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'５年推移P12-17'!$D$291:$H$291</c:f>
              <c:numCache>
                <c:formatCode>#,##0_);[Red]\(#,##0\)</c:formatCode>
                <c:ptCount val="5"/>
                <c:pt idx="0">
                  <c:v>323</c:v>
                </c:pt>
                <c:pt idx="1">
                  <c:v>252</c:v>
                </c:pt>
                <c:pt idx="2">
                  <c:v>286</c:v>
                </c:pt>
                <c:pt idx="3">
                  <c:v>282</c:v>
                </c:pt>
                <c:pt idx="4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D8-4FE7-87AD-91325B4C0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'５年推移P12-17'!$C$292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8CD8-4FE7-87AD-91325B4C0CF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8CD8-4FE7-87AD-91325B4C0CF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8CD8-4FE7-87AD-91325B4C0CF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8CD8-4FE7-87AD-91325B4C0CF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8CD8-4FE7-87AD-91325B4C0CF4}"/>
              </c:ext>
            </c:extLst>
          </c:dPt>
          <c:dLbls>
            <c:dLbl>
              <c:idx val="0"/>
              <c:layout>
                <c:manualLayout>
                  <c:x val="-2.7027561427363948E-2"/>
                  <c:y val="-0.1222299087277281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D8-4FE7-87AD-91325B4C0CF4}"/>
                </c:ext>
              </c:extLst>
            </c:dLbl>
            <c:dLbl>
              <c:idx val="1"/>
              <c:layout>
                <c:manualLayout>
                  <c:x val="-2.596201497030852E-2"/>
                  <c:y val="-9.965203095197423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D8-4FE7-87AD-91325B4C0CF4}"/>
                </c:ext>
              </c:extLst>
            </c:dLbl>
            <c:dLbl>
              <c:idx val="2"/>
              <c:layout>
                <c:manualLayout>
                  <c:x val="-2.5717248365464847E-2"/>
                  <c:y val="-0.1162369511606990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D8-4FE7-87AD-91325B4C0CF4}"/>
                </c:ext>
              </c:extLst>
            </c:dLbl>
            <c:dLbl>
              <c:idx val="3"/>
              <c:layout>
                <c:manualLayout>
                  <c:x val="-2.2544960773862092E-2"/>
                  <c:y val="-9.825807845961173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D8-4FE7-87AD-91325B4C0CF4}"/>
                </c:ext>
              </c:extLst>
            </c:dLbl>
            <c:dLbl>
              <c:idx val="4"/>
              <c:layout>
                <c:manualLayout>
                  <c:x val="-2.518067667559486E-2"/>
                  <c:y val="-8.027920575852441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D8-4FE7-87AD-91325B4C0CF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'５年推移P12-17'!$D$290:$H$290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'５年推移P12-17'!$D$292:$H$292</c:f>
              <c:numCache>
                <c:formatCode>#,##0_);[Red]\(#,##0\)</c:formatCode>
                <c:ptCount val="5"/>
                <c:pt idx="0">
                  <c:v>594</c:v>
                </c:pt>
                <c:pt idx="1">
                  <c:v>634</c:v>
                </c:pt>
                <c:pt idx="2">
                  <c:v>599</c:v>
                </c:pt>
                <c:pt idx="3">
                  <c:v>594</c:v>
                </c:pt>
                <c:pt idx="4">
                  <c:v>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CD8-4FE7-87AD-91325B4C0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88444315537279727"/>
              <c:y val="0.8993546894767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（トン）</a:t>
                </a:r>
              </a:p>
            </c:rich>
          </c:tx>
          <c:layout>
            <c:manualLayout>
              <c:xMode val="edge"/>
              <c:yMode val="edge"/>
              <c:x val="1.4592214770015125E-2"/>
              <c:y val="1.94263486848316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10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800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4732921898276234"/>
              <c:y val="2.841348968069638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  <c:majorUnit val="2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647057553894883"/>
          <c:y val="2.8624192059095107E-2"/>
          <c:w val="0.26878342049689824"/>
          <c:h val="8.03324099722991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5272842740878065"/>
          <c:y val="1.245078740157480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41974697631889E-2"/>
          <c:y val="0.13277623026926649"/>
          <c:w val="0.93004753179603583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'５年推移P12-17'!$C$270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'５年推移P12-17'!$D$270:$O$270</c:f>
              <c:numCache>
                <c:formatCode>#,##0_);[Red]\(#,##0\)</c:formatCode>
                <c:ptCount val="12"/>
                <c:pt idx="0">
                  <c:v>582.22984343923713</c:v>
                </c:pt>
                <c:pt idx="1">
                  <c:v>544.50547828841275</c:v>
                </c:pt>
                <c:pt idx="2">
                  <c:v>580.66454642198562</c:v>
                </c:pt>
                <c:pt idx="3">
                  <c:v>570.98574328209327</c:v>
                </c:pt>
                <c:pt idx="4">
                  <c:v>563.59479509152607</c:v>
                </c:pt>
                <c:pt idx="5">
                  <c:v>561.69844706274205</c:v>
                </c:pt>
                <c:pt idx="6">
                  <c:v>540.45151647523357</c:v>
                </c:pt>
                <c:pt idx="7">
                  <c:v>560.18252244850055</c:v>
                </c:pt>
                <c:pt idx="8">
                  <c:v>629.89513200596434</c:v>
                </c:pt>
                <c:pt idx="9">
                  <c:v>564.67000096181596</c:v>
                </c:pt>
                <c:pt idx="10">
                  <c:v>654.2560104846998</c:v>
                </c:pt>
                <c:pt idx="11">
                  <c:v>761.24025351119565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7C-4499-9F97-147089381E08}"/>
            </c:ext>
          </c:extLst>
        </c:ser>
        <c:ser>
          <c:idx val="1"/>
          <c:order val="1"/>
          <c:tx>
            <c:strRef>
              <c:f>'５年推移P12-17'!$C$271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'５年推移P12-17'!$D$271:$O$271</c:f>
              <c:numCache>
                <c:formatCode>#,##0_);[Red]\(#,##0\)</c:formatCode>
                <c:ptCount val="12"/>
                <c:pt idx="0">
                  <c:v>704.15279532677755</c:v>
                </c:pt>
                <c:pt idx="1">
                  <c:v>716.55721309104922</c:v>
                </c:pt>
                <c:pt idx="2">
                  <c:v>655.24985959910146</c:v>
                </c:pt>
                <c:pt idx="3">
                  <c:v>566.50793479200911</c:v>
                </c:pt>
                <c:pt idx="4">
                  <c:v>539.7207713941342</c:v>
                </c:pt>
                <c:pt idx="5">
                  <c:v>523.70349715450004</c:v>
                </c:pt>
                <c:pt idx="6">
                  <c:v>537.76717297189634</c:v>
                </c:pt>
                <c:pt idx="7">
                  <c:v>653.53627417091957</c:v>
                </c:pt>
                <c:pt idx="8">
                  <c:v>726.14356605905766</c:v>
                </c:pt>
                <c:pt idx="9">
                  <c:v>676.61022198582032</c:v>
                </c:pt>
                <c:pt idx="10">
                  <c:v>669.72488215895157</c:v>
                </c:pt>
                <c:pt idx="11">
                  <c:v>657.07999223585739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7C-4499-9F97-147089381E08}"/>
            </c:ext>
          </c:extLst>
        </c:ser>
        <c:ser>
          <c:idx val="2"/>
          <c:order val="2"/>
          <c:tx>
            <c:strRef>
              <c:f>'５年推移P12-17'!$C$272</c:f>
              <c:strCache>
                <c:ptCount val="1"/>
                <c:pt idx="0">
                  <c:v>Ｈ31R1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'５年推移P12-17'!$D$272:$O$272</c:f>
              <c:numCache>
                <c:formatCode>#,##0_);[Red]\(#,##0\)</c:formatCode>
                <c:ptCount val="12"/>
                <c:pt idx="0">
                  <c:v>603.516678831793</c:v>
                </c:pt>
                <c:pt idx="1">
                  <c:v>569.99742657001036</c:v>
                </c:pt>
                <c:pt idx="2">
                  <c:v>583.07554520621557</c:v>
                </c:pt>
                <c:pt idx="3">
                  <c:v>590.37868364900601</c:v>
                </c:pt>
                <c:pt idx="4">
                  <c:v>612.60709217840326</c:v>
                </c:pt>
                <c:pt idx="5">
                  <c:v>538.95181142632805</c:v>
                </c:pt>
                <c:pt idx="6">
                  <c:v>543.68932752568412</c:v>
                </c:pt>
                <c:pt idx="7">
                  <c:v>535.0730423636237</c:v>
                </c:pt>
                <c:pt idx="8">
                  <c:v>608.60135530421212</c:v>
                </c:pt>
                <c:pt idx="9">
                  <c:v>581.37666493928486</c:v>
                </c:pt>
                <c:pt idx="10">
                  <c:v>673.84528312952705</c:v>
                </c:pt>
                <c:pt idx="11">
                  <c:v>726.38659735306805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7C-4499-9F97-147089381E08}"/>
            </c:ext>
          </c:extLst>
        </c:ser>
        <c:ser>
          <c:idx val="3"/>
          <c:order val="3"/>
          <c:tx>
            <c:strRef>
              <c:f>'５年推移P12-17'!$C$273</c:f>
              <c:strCache>
                <c:ptCount val="1"/>
                <c:pt idx="0">
                  <c:v>R2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'５年推移P12-17'!$D$273:$O$273</c:f>
              <c:numCache>
                <c:formatCode>#,##0_);[Red]\(#,##0\)</c:formatCode>
                <c:ptCount val="12"/>
                <c:pt idx="0">
                  <c:v>661.37324210462521</c:v>
                </c:pt>
                <c:pt idx="1">
                  <c:v>628.24779851608434</c:v>
                </c:pt>
                <c:pt idx="2">
                  <c:v>588.14156414286492</c:v>
                </c:pt>
                <c:pt idx="3">
                  <c:v>685.91289759335496</c:v>
                </c:pt>
                <c:pt idx="4">
                  <c:v>717.77199931117616</c:v>
                </c:pt>
                <c:pt idx="5">
                  <c:v>574.423551200975</c:v>
                </c:pt>
                <c:pt idx="6">
                  <c:v>551.2040473623448</c:v>
                </c:pt>
                <c:pt idx="7">
                  <c:v>637.38562643065859</c:v>
                </c:pt>
                <c:pt idx="8">
                  <c:v>497.45756505819276</c:v>
                </c:pt>
                <c:pt idx="9">
                  <c:v>609.57367179236849</c:v>
                </c:pt>
                <c:pt idx="10">
                  <c:v>563.48075814541733</c:v>
                </c:pt>
                <c:pt idx="11">
                  <c:v>490.24675881856081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7C-4499-9F97-147089381E08}"/>
            </c:ext>
          </c:extLst>
        </c:ser>
        <c:ser>
          <c:idx val="4"/>
          <c:order val="4"/>
          <c:tx>
            <c:strRef>
              <c:f>'５年推移P12-17'!$C$274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'５年推移P12-17'!$D$274:$O$274</c:f>
              <c:numCache>
                <c:formatCode>#,##0_);[Red]\(#,##0\)</c:formatCode>
                <c:ptCount val="12"/>
                <c:pt idx="0">
                  <c:v>554.72638851796648</c:v>
                </c:pt>
                <c:pt idx="1">
                  <c:v>594.98868863584948</c:v>
                </c:pt>
                <c:pt idx="2">
                  <c:v>596.82685565173404</c:v>
                </c:pt>
                <c:pt idx="3">
                  <c:v>582.19375588930973</c:v>
                </c:pt>
                <c:pt idx="4">
                  <c:v>612.75048751044665</c:v>
                </c:pt>
                <c:pt idx="5">
                  <c:v>564.49818902895527</c:v>
                </c:pt>
                <c:pt idx="6">
                  <c:v>538.63778215252455</c:v>
                </c:pt>
                <c:pt idx="7">
                  <c:v>516.13179651197879</c:v>
                </c:pt>
                <c:pt idx="8">
                  <c:v>668.33928794220049</c:v>
                </c:pt>
                <c:pt idx="9">
                  <c:v>552.09646711164692</c:v>
                </c:pt>
                <c:pt idx="10">
                  <c:v>413.63465279924361</c:v>
                </c:pt>
                <c:pt idx="11">
                  <c:v>535.69986707931594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7C-4499-9F97-147089381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5404806045638735"/>
              <c:y val="0.916434547244094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8.7404311211750144E-3"/>
              <c:y val="3.89972933070866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2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056284631087"/>
          <c:y val="2.1355617455896009E-2"/>
          <c:w val="0.32066447944006993"/>
          <c:h val="8.5422469823584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499536552686159"/>
          <c:y val="3.68421052631578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316770441565747E-2"/>
          <c:y val="9.0159678496085555E-2"/>
          <c:w val="0.91474220382219917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'５年推移P12-17'!$C$329</c:f>
              <c:strCache>
                <c:ptCount val="1"/>
                <c:pt idx="0">
                  <c:v>入荷量（kg）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D7A-471E-97B8-5F19D7B54AC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D7A-471E-97B8-5F19D7B54AC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D7A-471E-97B8-5F19D7B54A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D7A-471E-97B8-5F19D7B54A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D7A-471E-97B8-5F19D7B54AC0}"/>
              </c:ext>
            </c:extLst>
          </c:dPt>
          <c:dLbls>
            <c:dLbl>
              <c:idx val="0"/>
              <c:layout>
                <c:manualLayout>
                  <c:x val="-7.8667887230879363E-3"/>
                  <c:y val="0.462778008012156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7A-471E-97B8-5F19D7B54A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A-471E-97B8-5F19D7B54AC0}"/>
                </c:ext>
              </c:extLst>
            </c:dLbl>
            <c:dLbl>
              <c:idx val="2"/>
              <c:layout>
                <c:manualLayout>
                  <c:x val="2.6865233456653389E-3"/>
                  <c:y val="0.5478735090842513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7A-471E-97B8-5F19D7B54AC0}"/>
                </c:ext>
              </c:extLst>
            </c:dLbl>
            <c:dLbl>
              <c:idx val="3"/>
              <c:layout>
                <c:manualLayout>
                  <c:x val="-2.3072150571915476E-3"/>
                  <c:y val="0.3530799400294324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no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515570275533206E-2"/>
                      <c:h val="9.94392153159854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D7A-471E-97B8-5F19D7B54AC0}"/>
                </c:ext>
              </c:extLst>
            </c:dLbl>
            <c:dLbl>
              <c:idx val="4"/>
              <c:layout>
                <c:manualLayout>
                  <c:x val="1.3199813757634117E-4"/>
                  <c:y val="0.251607851446179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7A-471E-97B8-5F19D7B54A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'５年推移P12-17'!$D$328:$H$328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'５年推移P12-17'!$D$329:$H$329</c:f>
              <c:numCache>
                <c:formatCode>#,##0_);\(#,##0\)</c:formatCode>
                <c:ptCount val="5"/>
                <c:pt idx="0">
                  <c:v>85</c:v>
                </c:pt>
                <c:pt idx="1">
                  <c:v>0</c:v>
                </c:pt>
                <c:pt idx="2">
                  <c:v>102</c:v>
                </c:pt>
                <c:pt idx="3">
                  <c:v>64</c:v>
                </c:pt>
                <c:pt idx="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7A-471E-97B8-5F19D7B54A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'５年推移P12-17'!$C$330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4D7A-471E-97B8-5F19D7B54AC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4D7A-471E-97B8-5F19D7B54AC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4D7A-471E-97B8-5F19D7B54AC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4D7A-471E-97B8-5F19D7B54AC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4D7A-471E-97B8-5F19D7B54AC0}"/>
              </c:ext>
            </c:extLst>
          </c:dPt>
          <c:dLbls>
            <c:dLbl>
              <c:idx val="0"/>
              <c:layout>
                <c:manualLayout>
                  <c:x val="-3.279784519942E-2"/>
                  <c:y val="-7.94308606161071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7A-471E-97B8-5F19D7B54AC0}"/>
                </c:ext>
              </c:extLst>
            </c:dLbl>
            <c:dLbl>
              <c:idx val="1"/>
              <c:layout>
                <c:manualLayout>
                  <c:x val="-1.9076655252057956E-2"/>
                  <c:y val="-9.56908245492420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7A-471E-97B8-5F19D7B54AC0}"/>
                </c:ext>
              </c:extLst>
            </c:dLbl>
            <c:dLbl>
              <c:idx val="2"/>
              <c:layout>
                <c:manualLayout>
                  <c:x val="-4.8304172861259473E-2"/>
                  <c:y val="-6.74595938665561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no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916083916083919E-2"/>
                      <c:h val="0.112280701754385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4D7A-471E-97B8-5F19D7B54AC0}"/>
                </c:ext>
              </c:extLst>
            </c:dLbl>
            <c:dLbl>
              <c:idx val="3"/>
              <c:layout>
                <c:manualLayout>
                  <c:x val="-3.5980145182901088E-2"/>
                  <c:y val="-9.19933692498964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7A-471E-97B8-5F19D7B54AC0}"/>
                </c:ext>
              </c:extLst>
            </c:dLbl>
            <c:dLbl>
              <c:idx val="4"/>
              <c:layout>
                <c:manualLayout>
                  <c:x val="-3.3107345410495016E-2"/>
                  <c:y val="-5.64760326011880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7A-471E-97B8-5F19D7B54A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'５年推移P12-17'!$D$328:$H$328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'５年推移P12-17'!$D$330:$H$330</c:f>
              <c:numCache>
                <c:formatCode>#,##0_);\(#,##0\)</c:formatCode>
                <c:ptCount val="5"/>
                <c:pt idx="0">
                  <c:v>2284</c:v>
                </c:pt>
                <c:pt idx="1">
                  <c:v>0</c:v>
                </c:pt>
                <c:pt idx="2">
                  <c:v>1937</c:v>
                </c:pt>
                <c:pt idx="3">
                  <c:v>3023</c:v>
                </c:pt>
                <c:pt idx="4">
                  <c:v>4276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D7A-471E-97B8-5F19D7B54A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89137311179634016"/>
              <c:y val="0.913205323018833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kg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1.6596461281500653E-2"/>
              <c:y val="4.909057420454021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5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8000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kg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91026237541985577"/>
              <c:y val="4.909057420454021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  <c:majorUnit val="20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990177757117618"/>
          <c:y val="2.4930747922437674E-2"/>
          <c:w val="0.26249515127501966"/>
          <c:h val="8.31024930747922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horzOverflow="overflow" vert="horz" wrap="square" anchor="t" anchorCtr="1"/>
          <a:lstStyle/>
          <a:p>
            <a:pPr algn="ctr" rtl="0">
              <a:defRPr kumimoji="0" lang="ja-JP" altLang="en-US" sz="1050" b="0" i="0" u="none" strike="noStrike" kern="1200" cap="none" spc="0" normalizeH="0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+mj-cs"/>
              </a:defRPr>
            </a:pPr>
            <a:r>
              <a:rPr kumimoji="0" lang="en-US" altLang="ja-JP" sz="1050" b="0" i="0" u="none" strike="noStrike" kern="1200" cap="none" spc="0" normalizeH="0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+mj-cs"/>
              </a:rPr>
              <a:t>R３</a:t>
            </a:r>
            <a:r>
              <a:rPr kumimoji="0" lang="ja-JP" altLang="en-US" sz="1050" b="0" i="0" u="none" strike="noStrike" kern="1200" cap="none" spc="0" normalizeH="0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+mj-cs"/>
              </a:rPr>
              <a:t>　月別入荷量及び販売単価</a:t>
            </a:r>
          </a:p>
        </c:rich>
      </c:tx>
      <c:layout>
        <c:manualLayout>
          <c:xMode val="edge"/>
          <c:yMode val="edge"/>
          <c:x val="0.15733672786126837"/>
          <c:y val="2.862723554904474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horzOverflow="overflow" vert="horz" wrap="square" anchor="t" anchorCtr="1"/>
        <a:lstStyle/>
        <a:p>
          <a:pPr algn="ctr" rtl="0">
            <a:defRPr kumimoji="0" lang="ja-JP" altLang="en-US" sz="1050" b="0" i="0" u="none" strike="noStrike" kern="1200" cap="none" spc="0" normalizeH="0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872025310880203E-2"/>
          <c:y val="0.14938771689773278"/>
          <c:w val="0.88766979244965272"/>
          <c:h val="0.727364368485678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'概要P.1-5'!$AM$53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86-43E7-92FF-C48861D9E4A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86-43E7-92FF-C48861D9E4A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786-43E7-92FF-C48861D9E4A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786-43E7-92FF-C48861D9E4A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786-43E7-92FF-C48861D9E4A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786-43E7-92FF-C48861D9E4A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786-43E7-92FF-C48861D9E4A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786-43E7-92FF-C48861D9E4A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786-43E7-92FF-C48861D9E4A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786-43E7-92FF-C48861D9E4A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786-43E7-92FF-C48861D9E4A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786-43E7-92FF-C48861D9E4A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86-43E7-92FF-C48861D9E4A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86-43E7-92FF-C48861D9E4A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86-43E7-92FF-C48861D9E4A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86-43E7-92FF-C48861D9E4A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86-43E7-92FF-C48861D9E4A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86-43E7-92FF-C48861D9E4A2}"/>
                </c:ext>
              </c:extLst>
            </c:dLbl>
            <c:dLbl>
              <c:idx val="6"/>
              <c:layout>
                <c:manualLayout>
                  <c:x val="-0.14738458522560199"/>
                  <c:y val="-0.36223648413811288"/>
                </c:manualLayout>
              </c:layout>
              <c:tx>
                <c:rich>
                  <a:bodyPr rot="0" spcFirstLastPara="1" vertOverflow="overflow" horzOverflow="overflow" vert="horz" wrap="square" anchor="ctr" anchorCtr="1">
                    <a:spAutoFit/>
                  </a:bodyPr>
                  <a:lstStyle/>
                  <a:p>
                    <a:pPr algn="ctr" rtl="0">
                      <a:def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326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anchor="ctr" anchorCtr="1">
                  <a:spAutoFit/>
                </a:bodyPr>
                <a:lstStyle/>
                <a:p>
                  <a:pPr algn="ctr" rtl="0">
                    <a:defRPr kumimoji="0" lang="en-US" altLang="ja-JP"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86-43E7-92FF-C48861D9E4A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86-43E7-92FF-C48861D9E4A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86-43E7-92FF-C48861D9E4A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86-43E7-92FF-C48861D9E4A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786-43E7-92FF-C48861D9E4A2}"/>
                </c:ext>
              </c:extLst>
            </c:dLbl>
            <c:dLbl>
              <c:idx val="11"/>
              <c:layout>
                <c:manualLayout>
                  <c:x val="-0.58792741674925486"/>
                  <c:y val="3.3403444432459642E-2"/>
                </c:manualLayout>
              </c:layout>
              <c:tx>
                <c:rich>
                  <a:bodyPr rot="0" spcFirstLastPara="1" vertOverflow="overflow" horzOverflow="overflow" vert="horz" wrap="square" anchor="ctr" anchorCtr="1">
                    <a:spAutoFit/>
                  </a:bodyPr>
                  <a:lstStyle/>
                  <a:p>
                    <a:pPr algn="ctr" rtl="0">
                      <a:def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272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anchor="ctr" anchorCtr="1">
                  <a:spAutoFit/>
                </a:bodyPr>
                <a:lstStyle/>
                <a:p>
                  <a:pPr algn="ctr" rtl="0">
                    <a:defRPr kumimoji="0" lang="en-US" altLang="ja-JP"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125968731963892E-2"/>
                      <c:h val="0.125246097257636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C786-43E7-92FF-C48861D9E4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vert="horz" wrap="square" lIns="38100" tIns="19050" rIns="38100" bIns="19050" anchor="ctr" anchorCtr="1">
                <a:spAutoFit/>
              </a:bodyPr>
              <a:lstStyle/>
              <a:p>
                <a:pPr algn="ctr" rtl="0">
                  <a:defRPr lang="ja-JP" altLang="en-U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'概要P.1-5'!$AN$53:$AY$53</c:f>
              <c:numCache>
                <c:formatCode>#,##0_);[Red]\(#,##0\)</c:formatCode>
                <c:ptCount val="12"/>
                <c:pt idx="0">
                  <c:v>142807</c:v>
                </c:pt>
                <c:pt idx="1">
                  <c:v>123366</c:v>
                </c:pt>
                <c:pt idx="2">
                  <c:v>81549</c:v>
                </c:pt>
                <c:pt idx="3">
                  <c:v>71026</c:v>
                </c:pt>
                <c:pt idx="4">
                  <c:v>44338</c:v>
                </c:pt>
                <c:pt idx="5">
                  <c:v>56480</c:v>
                </c:pt>
                <c:pt idx="6">
                  <c:v>46270</c:v>
                </c:pt>
                <c:pt idx="7">
                  <c:v>46780</c:v>
                </c:pt>
                <c:pt idx="8">
                  <c:v>86250</c:v>
                </c:pt>
                <c:pt idx="9">
                  <c:v>96986</c:v>
                </c:pt>
                <c:pt idx="10">
                  <c:v>93946</c:v>
                </c:pt>
                <c:pt idx="11">
                  <c:v>116583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786-43E7-92FF-C48861D9E4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'概要P.1-5'!$AM$54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0080"/>
              </a:solidFill>
              <a:ln w="9525">
                <a:solidFill>
                  <a:srgbClr val="000080"/>
                </a:solidFill>
                <a:round/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rgbClr val="000080"/>
                </a:solidFill>
                <a:ln w="9525">
                  <a:solidFill>
                    <a:srgbClr val="000080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rgbClr val="0000FF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C786-43E7-92FF-C48861D9E4A2}"/>
              </c:ext>
            </c:extLst>
          </c:dPt>
          <c:dPt>
            <c:idx val="1"/>
            <c:marker>
              <c:symbol val="circle"/>
              <c:size val="7"/>
              <c:spPr>
                <a:solidFill>
                  <a:srgbClr val="000080"/>
                </a:solidFill>
                <a:ln w="9525">
                  <a:solidFill>
                    <a:srgbClr val="000080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rgbClr val="0000FF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C786-43E7-92FF-C48861D9E4A2}"/>
              </c:ext>
            </c:extLst>
          </c:dPt>
          <c:dPt>
            <c:idx val="2"/>
            <c:marker>
              <c:symbol val="circle"/>
              <c:size val="7"/>
              <c:spPr>
                <a:solidFill>
                  <a:srgbClr val="000080"/>
                </a:solidFill>
                <a:ln w="9525">
                  <a:solidFill>
                    <a:srgbClr val="000080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rgbClr val="0000FF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C786-43E7-92FF-C48861D9E4A2}"/>
              </c:ext>
            </c:extLst>
          </c:dPt>
          <c:dPt>
            <c:idx val="3"/>
            <c:marker>
              <c:symbol val="circle"/>
              <c:size val="7"/>
              <c:spPr>
                <a:solidFill>
                  <a:srgbClr val="000080"/>
                </a:solidFill>
                <a:ln w="9525">
                  <a:solidFill>
                    <a:srgbClr val="000080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rgbClr val="0000FF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C786-43E7-92FF-C48861D9E4A2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rgbClr val="000080"/>
                </a:solidFill>
                <a:ln w="9525">
                  <a:solidFill>
                    <a:srgbClr val="000080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rgbClr val="0000FF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C786-43E7-92FF-C48861D9E4A2}"/>
              </c:ext>
            </c:extLst>
          </c:dPt>
          <c:dPt>
            <c:idx val="5"/>
            <c:marker>
              <c:symbol val="circle"/>
              <c:size val="7"/>
              <c:spPr>
                <a:solidFill>
                  <a:srgbClr val="000080"/>
                </a:solidFill>
                <a:ln w="9525">
                  <a:solidFill>
                    <a:srgbClr val="000080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rgbClr val="0000FF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C786-43E7-92FF-C48861D9E4A2}"/>
              </c:ext>
            </c:extLst>
          </c:dPt>
          <c:dPt>
            <c:idx val="6"/>
            <c:marker>
              <c:symbol val="circle"/>
              <c:size val="7"/>
              <c:spPr>
                <a:solidFill>
                  <a:srgbClr val="000080"/>
                </a:solidFill>
                <a:ln w="9525">
                  <a:solidFill>
                    <a:srgbClr val="000080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rgbClr val="0000FF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C786-43E7-92FF-C48861D9E4A2}"/>
              </c:ext>
            </c:extLst>
          </c:dPt>
          <c:dPt>
            <c:idx val="7"/>
            <c:marker>
              <c:symbol val="circle"/>
              <c:size val="7"/>
              <c:spPr>
                <a:solidFill>
                  <a:srgbClr val="000080"/>
                </a:solidFill>
                <a:ln w="9525">
                  <a:solidFill>
                    <a:srgbClr val="000080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rgbClr val="0000FF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C786-43E7-92FF-C48861D9E4A2}"/>
              </c:ext>
            </c:extLst>
          </c:dPt>
          <c:dPt>
            <c:idx val="8"/>
            <c:marker>
              <c:symbol val="circle"/>
              <c:size val="7"/>
              <c:spPr>
                <a:solidFill>
                  <a:srgbClr val="000080"/>
                </a:solidFill>
                <a:ln w="9525">
                  <a:solidFill>
                    <a:srgbClr val="000080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rgbClr val="0000FF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A-C786-43E7-92FF-C48861D9E4A2}"/>
              </c:ext>
            </c:extLst>
          </c:dPt>
          <c:dPt>
            <c:idx val="9"/>
            <c:marker>
              <c:symbol val="circle"/>
              <c:size val="7"/>
              <c:spPr>
                <a:solidFill>
                  <a:srgbClr val="000080"/>
                </a:solidFill>
                <a:ln w="9525">
                  <a:solidFill>
                    <a:srgbClr val="000080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rgbClr val="0000FF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C786-43E7-92FF-C48861D9E4A2}"/>
              </c:ext>
            </c:extLst>
          </c:dPt>
          <c:dPt>
            <c:idx val="10"/>
            <c:marker>
              <c:symbol val="circle"/>
              <c:size val="7"/>
              <c:spPr>
                <a:solidFill>
                  <a:srgbClr val="000080"/>
                </a:solidFill>
                <a:ln w="9525">
                  <a:solidFill>
                    <a:srgbClr val="000080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rgbClr val="0000FF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E-C786-43E7-92FF-C48861D9E4A2}"/>
              </c:ext>
            </c:extLst>
          </c:dPt>
          <c:dPt>
            <c:idx val="11"/>
            <c:marker>
              <c:symbol val="circle"/>
              <c:size val="7"/>
              <c:spPr>
                <a:solidFill>
                  <a:srgbClr val="000080"/>
                </a:solidFill>
                <a:ln w="9525">
                  <a:solidFill>
                    <a:srgbClr val="000080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rgbClr val="0000FF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C786-43E7-92FF-C48861D9E4A2}"/>
              </c:ext>
            </c:extLst>
          </c:dPt>
          <c:dLbls>
            <c:dLbl>
              <c:idx val="0"/>
              <c:layout>
                <c:manualLayout>
                  <c:x val="-4.5731932673093681E-2"/>
                  <c:y val="0.42821735945797473"/>
                </c:manualLayout>
              </c:layout>
              <c:tx>
                <c:rich>
                  <a:bodyPr rot="0" spcFirstLastPara="1" vertOverflow="ellipsis" horzOverflow="overflow" vert="horz" wrap="square" lIns="38100" tIns="19050" rIns="38100" bIns="19050" anchor="ctr" anchorCtr="1">
                    <a:noAutofit/>
                  </a:bodyPr>
                  <a:lstStyle/>
                  <a:p>
                    <a:pPr algn="ctr" rtl="0">
                      <a:defRPr kumimoji="0" lang="ja-JP" altLang="en-US"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kumimoji="0" lang="en-US" altLang="ja-JP"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143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vert="horz" wrap="square" lIns="38100" tIns="19050" rIns="38100" bIns="19050" anchor="ctr" anchorCtr="1">
                  <a:noAutofit/>
                </a:bodyPr>
                <a:lstStyle/>
                <a:p>
                  <a:pPr algn="ctr" rtl="0">
                    <a:defRPr kumimoji="0" lang="ja-JP" altLang="en-US"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474412171507604E-2"/>
                      <c:h val="0.132420091324200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C786-43E7-92FF-C48861D9E4A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786-43E7-92FF-C48861D9E4A2}"/>
                </c:ext>
              </c:extLst>
            </c:dLbl>
            <c:dLbl>
              <c:idx val="2"/>
              <c:layout>
                <c:manualLayout>
                  <c:x val="0.11415962622810565"/>
                  <c:y val="0.45825581395348836"/>
                </c:manualLayout>
              </c:layout>
              <c:tx>
                <c:rich>
                  <a:bodyPr rot="0" spcFirstLastPara="1" vertOverflow="overflow" horzOverflow="overflow" vert="horz" wrap="square" anchor="ctr" anchorCtr="1">
                    <a:spAutoFit/>
                  </a:bodyPr>
                  <a:lstStyle/>
                  <a:p>
                    <a:pPr algn="ctr" rtl="0">
                      <a:def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44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anchor="ctr" anchorCtr="1">
                  <a:spAutoFit/>
                </a:bodyPr>
                <a:lstStyle/>
                <a:p>
                  <a:pPr algn="ctr" rtl="0">
                    <a:defRPr kumimoji="0" lang="en-US" altLang="ja-JP"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835608681290361E-2"/>
                      <c:h val="0.125246097257636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E-C786-43E7-92FF-C48861D9E4A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786-43E7-92FF-C48861D9E4A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786-43E7-92FF-C48861D9E4A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786-43E7-92FF-C48861D9E4A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786-43E7-92FF-C48861D9E4A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786-43E7-92FF-C48861D9E4A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786-43E7-92FF-C48861D9E4A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786-43E7-92FF-C48861D9E4A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786-43E7-92FF-C48861D9E4A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786-43E7-92FF-C48861D9E4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vert="horz" wrap="square" lIns="38100" tIns="19050" rIns="38100" bIns="19050" anchor="ctr" anchorCtr="1">
                <a:spAutoFit/>
              </a:bodyPr>
              <a:lstStyle/>
              <a:p>
                <a:pPr algn="ctr" rtl="0">
                  <a:defRPr lang="ja-JP" altLang="en-U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'概要P.1-5'!$AN$54:$AY$54</c:f>
              <c:numCache>
                <c:formatCode>0</c:formatCode>
                <c:ptCount val="12"/>
                <c:pt idx="0">
                  <c:v>310.12244497818733</c:v>
                </c:pt>
                <c:pt idx="1">
                  <c:v>321.43031305221859</c:v>
                </c:pt>
                <c:pt idx="2">
                  <c:v>311.60821101423682</c:v>
                </c:pt>
                <c:pt idx="3">
                  <c:v>292.38074789513701</c:v>
                </c:pt>
                <c:pt idx="4">
                  <c:v>325.67774820695564</c:v>
                </c:pt>
                <c:pt idx="5">
                  <c:v>319.60382436260625</c:v>
                </c:pt>
                <c:pt idx="6">
                  <c:v>322.37743678409339</c:v>
                </c:pt>
                <c:pt idx="7">
                  <c:v>318.18413852073536</c:v>
                </c:pt>
                <c:pt idx="8">
                  <c:v>313.65283478260869</c:v>
                </c:pt>
                <c:pt idx="9">
                  <c:v>314.16842637081641</c:v>
                </c:pt>
                <c:pt idx="10">
                  <c:v>307.90751069763479</c:v>
                </c:pt>
                <c:pt idx="11">
                  <c:v>304.57464638926774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C786-43E7-92FF-C48861D9E4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horzOverflow="overflow" wrap="square" anchor="ctr" anchorCtr="1"/>
          <a:lstStyle/>
          <a:p>
            <a:pPr algn="ctr" rtl="0">
              <a:defRPr lang="ja-JP" altLang="en-US"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horzOverflow="overflow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1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1069705986615249E-2"/>
                <c:y val="2.5359213819202833E-2"/>
              </c:manualLayout>
            </c:layout>
            <c:tx>
              <c:rich>
                <a:bodyPr rot="0" spcFirstLastPara="1" vertOverflow="ellipsis" horzOverflow="overflow" wrap="square" anchor="ctr" anchorCtr="1"/>
                <a:lstStyle/>
                <a:p>
                  <a:pPr algn="ctr" rtl="0">
                    <a:defRPr lang="ja-JP" altLang="en-US"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altLang="ja-JP"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ＭＳ Ｐゴシック"/>
                      <a:ea typeface="ＭＳ Ｐゴシック"/>
                      <a:cs typeface="+mn-cs"/>
                    </a:rPr>
                    <a:t>(</a:t>
                  </a:r>
                  <a:r>
                    <a:rPr lang="ja-JP" altLang="en-US"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ＭＳ Ｐゴシック"/>
                      <a:ea typeface="ＭＳ Ｐゴシック"/>
                      <a:cs typeface="+mn-cs"/>
                    </a:rPr>
                    <a:t>ﾄﾝ</a:t>
                  </a:r>
                  <a:r>
                    <a:rPr lang="en-US" altLang="ja-JP"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ＭＳ Ｐゴシック"/>
                      <a:ea typeface="ＭＳ Ｐゴシック"/>
                      <a:cs typeface="+mn-cs"/>
                    </a:rPr>
                    <a:t>)</a:t>
                  </a:r>
                  <a:endParaRPr lang="ja-JP" altLang="en-US" sz="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ＭＳ Ｐゴシック"/>
                    <a:ea typeface="ＭＳ Ｐゴシック"/>
                    <a:cs typeface="+mn-cs"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wrap="square" anchor="ctr" anchorCtr="1"/>
              <a:lstStyle/>
              <a:p>
                <a:pPr algn="ctr" rtl="0">
                  <a:defRPr lang="ja-JP" altLang="en-US"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catAx>
        <c:axId val="11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400"/>
          <c:min val="0"/>
        </c:scaling>
        <c:delete val="0"/>
        <c:axPos val="r"/>
        <c:title>
          <c:tx>
            <c:rich>
              <a:bodyPr rot="0" spcFirstLastPara="1" vertOverflow="ellipsis" horzOverflow="overflow" wrap="square" anchor="ctr" anchorCtr="1"/>
              <a:lstStyle/>
              <a:p>
                <a:pPr algn="ctr" rtl="0">
                  <a:defRPr lang="ja-JP" altLang="en-US" sz="8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8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(</a:t>
                </a:r>
                <a:r>
                  <a:rPr lang="ja-JP" altLang="en-US" sz="8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円／</a:t>
                </a:r>
                <a:r>
                  <a:rPr lang="en-US" altLang="ja-JP" sz="8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kg)</a:t>
                </a:r>
                <a:endParaRPr lang="ja-JP" altLang="en-US" sz="8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91596323310882188"/>
              <c:y val="3.80577427821522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/>
            <a:lstStyle/>
            <a:p>
              <a:pPr algn="ctr" rtl="0">
                <a:defRPr lang="ja-JP" altLang="en-US" sz="8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horzOverflow="overflow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"/>
        <c:crosses val="max"/>
        <c:crossBetween val="between"/>
        <c:majorUnit val="100"/>
      </c:valAx>
      <c:spPr>
        <a:noFill/>
        <a:ln w="317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5160510735354462"/>
          <c:y val="8.7194095827440518E-3"/>
          <c:w val="0.27325327336385091"/>
          <c:h val="9.9807178054799522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horzOverflow="overflow" vert="horz" wrap="square" anchor="ctr" anchorCtr="1"/>
        <a:lstStyle/>
        <a:p>
          <a:pPr algn="l" rtl="0">
            <a:defRPr lang="ja-JP" altLang="en-US" sz="64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lt1"/>
    </a:solidFill>
    <a:ln w="12700" cap="flat" cmpd="sng" algn="ctr">
      <a:solidFill>
        <a:srgbClr val="000000"/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5637998933655526"/>
          <c:y val="1.8670595623399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81122439063829E-2"/>
          <c:y val="0.13649025069637882"/>
          <c:w val="0.91918291428964238"/>
          <c:h val="0.79204263707272404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'５年推移P12-17'!$C$308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'５年推移P12-17'!$D$308:$O$308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2142.8571428571431</c:v>
                </c:pt>
                <c:pt idx="2">
                  <c:v>0</c:v>
                </c:pt>
                <c:pt idx="3">
                  <c:v>0</c:v>
                </c:pt>
                <c:pt idx="4">
                  <c:v>2142.8571428571427</c:v>
                </c:pt>
                <c:pt idx="5">
                  <c:v>0</c:v>
                </c:pt>
                <c:pt idx="6">
                  <c:v>2293.3333333333335</c:v>
                </c:pt>
                <c:pt idx="7">
                  <c:v>0</c:v>
                </c:pt>
                <c:pt idx="8">
                  <c:v>0</c:v>
                </c:pt>
                <c:pt idx="9">
                  <c:v>2333.3333333333335</c:v>
                </c:pt>
                <c:pt idx="10">
                  <c:v>2288.8888888888887</c:v>
                </c:pt>
                <c:pt idx="11">
                  <c:v>2320.8333333333335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CC-4FC7-8323-FC377BC3E8AB}"/>
            </c:ext>
          </c:extLst>
        </c:ser>
        <c:ser>
          <c:idx val="1"/>
          <c:order val="1"/>
          <c:tx>
            <c:strRef>
              <c:f>'５年推移P12-17'!$C$309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'５年推移P12-17'!$D$309:$O$309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C-4FC7-8323-FC377BC3E8AB}"/>
            </c:ext>
          </c:extLst>
        </c:ser>
        <c:ser>
          <c:idx val="2"/>
          <c:order val="2"/>
          <c:tx>
            <c:strRef>
              <c:f>'５年推移P12-17'!$C$310</c:f>
              <c:strCache>
                <c:ptCount val="1"/>
                <c:pt idx="0">
                  <c:v>Ｈ31R1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'５年推移P12-17'!$D$310:$O$310</c:f>
              <c:numCache>
                <c:formatCode>#,##0_);[Red]\(#,##0\)</c:formatCode>
                <c:ptCount val="12"/>
                <c:pt idx="0">
                  <c:v>4350</c:v>
                </c:pt>
                <c:pt idx="1">
                  <c:v>3420</c:v>
                </c:pt>
                <c:pt idx="2">
                  <c:v>3176</c:v>
                </c:pt>
                <c:pt idx="3">
                  <c:v>8000</c:v>
                </c:pt>
                <c:pt idx="4">
                  <c:v>6278.5714285714284</c:v>
                </c:pt>
                <c:pt idx="5">
                  <c:v>10000</c:v>
                </c:pt>
                <c:pt idx="6">
                  <c:v>4155.7692307692305</c:v>
                </c:pt>
                <c:pt idx="7">
                  <c:v>0</c:v>
                </c:pt>
                <c:pt idx="8">
                  <c:v>348.4848484848485</c:v>
                </c:pt>
                <c:pt idx="9">
                  <c:v>10000</c:v>
                </c:pt>
                <c:pt idx="10">
                  <c:v>9000</c:v>
                </c:pt>
                <c:pt idx="11">
                  <c:v>4125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CC-4FC7-8323-FC377BC3E8AB}"/>
            </c:ext>
          </c:extLst>
        </c:ser>
        <c:ser>
          <c:idx val="3"/>
          <c:order val="3"/>
          <c:tx>
            <c:strRef>
              <c:f>'５年推移P12-17'!$C$311</c:f>
              <c:strCache>
                <c:ptCount val="1"/>
                <c:pt idx="0">
                  <c:v>R2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'５年推移P12-17'!$D$311:$O$311</c:f>
              <c:numCache>
                <c:formatCode>#,##0_);[Red]\(#,##0\)</c:formatCode>
                <c:ptCount val="12"/>
                <c:pt idx="0">
                  <c:v>8000</c:v>
                </c:pt>
                <c:pt idx="1">
                  <c:v>0</c:v>
                </c:pt>
                <c:pt idx="2">
                  <c:v>3448.2758620689656</c:v>
                </c:pt>
                <c:pt idx="3">
                  <c:v>8000</c:v>
                </c:pt>
                <c:pt idx="4">
                  <c:v>2500</c:v>
                </c:pt>
                <c:pt idx="5">
                  <c:v>8000</c:v>
                </c:pt>
                <c:pt idx="6">
                  <c:v>2459.3886462882097</c:v>
                </c:pt>
                <c:pt idx="7">
                  <c:v>1754.8387096774193</c:v>
                </c:pt>
                <c:pt idx="8">
                  <c:v>3448.2758620689656</c:v>
                </c:pt>
                <c:pt idx="9">
                  <c:v>2500</c:v>
                </c:pt>
                <c:pt idx="10">
                  <c:v>2500</c:v>
                </c:pt>
                <c:pt idx="11">
                  <c:v>3416.6666666666665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CC-4FC7-8323-FC377BC3E8AB}"/>
            </c:ext>
          </c:extLst>
        </c:ser>
        <c:ser>
          <c:idx val="4"/>
          <c:order val="4"/>
          <c:tx>
            <c:strRef>
              <c:f>'５年推移P12-17'!$C$312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'５年推移P12-17'!$D$312:$O$312</c:f>
              <c:numCache>
                <c:formatCode>#,##0_);[Red]\(#,##0\)</c:formatCode>
                <c:ptCount val="12"/>
                <c:pt idx="0">
                  <c:v>4200</c:v>
                </c:pt>
                <c:pt idx="1">
                  <c:v>2700</c:v>
                </c:pt>
                <c:pt idx="2">
                  <c:v>10800</c:v>
                </c:pt>
                <c:pt idx="3">
                  <c:v>2700</c:v>
                </c:pt>
                <c:pt idx="4">
                  <c:v>2593.6507936507937</c:v>
                </c:pt>
                <c:pt idx="5">
                  <c:v>0</c:v>
                </c:pt>
                <c:pt idx="6">
                  <c:v>0</c:v>
                </c:pt>
                <c:pt idx="7">
                  <c:v>10800</c:v>
                </c:pt>
                <c:pt idx="8">
                  <c:v>10800</c:v>
                </c:pt>
                <c:pt idx="9">
                  <c:v>5702.5</c:v>
                </c:pt>
                <c:pt idx="10">
                  <c:v>2665.1162790697676</c:v>
                </c:pt>
                <c:pt idx="11">
                  <c:v>7236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CC-4FC7-8323-FC377BC3E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5080204664913837"/>
              <c:y val="0.905292417435550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2587441391099E-2"/>
              <c:y val="3.6211616186013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20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2"/>
          <c:w val="0.29590441362193742"/>
          <c:h val="8.07799442896935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5122217721912921"/>
          <c:y val="3.258180856889291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300706388928725E-2"/>
          <c:y val="0.1283469724239012"/>
          <c:w val="0.90985012446477653"/>
          <c:h val="0.7562338502701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'５年推移P12-17'!$C$367</c:f>
              <c:strCache>
                <c:ptCount val="1"/>
                <c:pt idx="0">
                  <c:v>入荷量（kg）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CEB-4FDD-AFE7-E6FBEABAC1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CEB-4FDD-AFE7-E6FBEABAC1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CEB-4FDD-AFE7-E6FBEABAC1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CEB-4FDD-AFE7-E6FBEABAC1E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CEB-4FDD-AFE7-E6FBEABAC1EF}"/>
              </c:ext>
            </c:extLst>
          </c:dPt>
          <c:dLbls>
            <c:dLbl>
              <c:idx val="0"/>
              <c:layout>
                <c:manualLayout>
                  <c:x val="-2.6433128244172295E-3"/>
                  <c:y val="0.167802811876814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EB-4FDD-AFE7-E6FBEABAC1E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EB-4FDD-AFE7-E6FBEABAC1EF}"/>
                </c:ext>
              </c:extLst>
            </c:dLbl>
            <c:dLbl>
              <c:idx val="2"/>
              <c:layout>
                <c:manualLayout>
                  <c:x val="-1.0343083749230561E-4"/>
                  <c:y val="0.137674427387224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EB-4FDD-AFE7-E6FBEABAC1E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EB-4FDD-AFE7-E6FBEABAC1E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EB-4FDD-AFE7-E6FBEABAC1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'５年推移P12-17'!$D$366:$H$366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'５年推移P12-17'!$D$367:$H$367</c:f>
              <c:numCache>
                <c:formatCode>#,##0_);\(#,##0\)</c:formatCode>
                <c:ptCount val="5"/>
                <c:pt idx="0">
                  <c:v>22.64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EB-4FDD-AFE7-E6FBEABAC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'５年推移P12-17'!$C$368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DCEB-4FDD-AFE7-E6FBEABAC1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DCEB-4FDD-AFE7-E6FBEABAC1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DCEB-4FDD-AFE7-E6FBEABAC1E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DCEB-4FDD-AFE7-E6FBEABAC1E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DCEB-4FDD-AFE7-E6FBEABAC1EF}"/>
              </c:ext>
            </c:extLst>
          </c:dPt>
          <c:dLbls>
            <c:dLbl>
              <c:idx val="0"/>
              <c:layout>
                <c:manualLayout>
                  <c:x val="2.7684947811755824E-3"/>
                  <c:y val="-1.79745586940979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EB-4FDD-AFE7-E6FBEABAC1E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EB-4FDD-AFE7-E6FBEABAC1EF}"/>
                </c:ext>
              </c:extLst>
            </c:dLbl>
            <c:dLbl>
              <c:idx val="2"/>
              <c:layout>
                <c:manualLayout>
                  <c:x val="4.5543970884453396E-3"/>
                  <c:y val="-2.36822172775301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noAutofit/>
                </a:bodyPr>
                <a:lstStyle/>
                <a:p>
                  <a:pPr>
                    <a:defRPr sz="12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413251961639059E-2"/>
                      <c:h val="0.151079136690647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DCEB-4FDD-AFE7-E6FBEABAC1E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EB-4FDD-AFE7-E6FBEABAC1E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EB-4FDD-AFE7-E6FBEABAC1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'５年推移P12-17'!$D$366:$H$366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'５年推移P12-17'!$D$368:$H$368</c:f>
              <c:numCache>
                <c:formatCode>#,##0_);\(#,##0\)</c:formatCode>
                <c:ptCount val="5"/>
                <c:pt idx="0">
                  <c:v>11868.197879858657</c:v>
                </c:pt>
                <c:pt idx="1">
                  <c:v>0</c:v>
                </c:pt>
                <c:pt idx="2">
                  <c:v>14458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CEB-4FDD-AFE7-E6FBEABAC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9147538826609185"/>
              <c:y val="0.893361845956305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4.0494774683243057E-3"/>
              <c:y val="1.94268207481259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6000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3910349262139969"/>
              <c:y val="2.841348968069638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  <c:majorUnit val="20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910630634080791"/>
          <c:y val="1.0645285807449575E-2"/>
          <c:w val="0.26614770802490395"/>
          <c:h val="8.03324099722991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年・月別販売単価の推移</a:t>
            </a:r>
          </a:p>
        </c:rich>
      </c:tx>
      <c:layout>
        <c:manualLayout>
          <c:xMode val="edge"/>
          <c:yMode val="edge"/>
          <c:x val="0.25141859982532594"/>
          <c:y val="1.245078740157480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737006070892748E-2"/>
          <c:y val="0.13277623026926649"/>
          <c:w val="0.91822534860184324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'５年推移P12-17'!$C$347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'５年推移P12-17'!$D$347:$O$347</c:f>
              <c:numCache>
                <c:formatCode>#,##0_);[Red]\(#,##0\)</c:formatCode>
                <c:ptCount val="12"/>
                <c:pt idx="0">
                  <c:v>10368</c:v>
                </c:pt>
                <c:pt idx="1">
                  <c:v>9621.8181818181802</c:v>
                </c:pt>
                <c:pt idx="2">
                  <c:v>9909</c:v>
                </c:pt>
                <c:pt idx="3">
                  <c:v>13723.972602739726</c:v>
                </c:pt>
                <c:pt idx="4">
                  <c:v>14743.636363636362</c:v>
                </c:pt>
                <c:pt idx="5">
                  <c:v>10059</c:v>
                </c:pt>
                <c:pt idx="6">
                  <c:v>10368</c:v>
                </c:pt>
                <c:pt idx="7">
                  <c:v>10079.245283018867</c:v>
                </c:pt>
                <c:pt idx="8">
                  <c:v>10368</c:v>
                </c:pt>
                <c:pt idx="9">
                  <c:v>20736</c:v>
                </c:pt>
                <c:pt idx="10">
                  <c:v>9818.125</c:v>
                </c:pt>
                <c:pt idx="11">
                  <c:v>15228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65-4E79-9C24-524D21EA792E}"/>
            </c:ext>
          </c:extLst>
        </c:ser>
        <c:ser>
          <c:idx val="1"/>
          <c:order val="1"/>
          <c:tx>
            <c:strRef>
              <c:f>'５年推移P12-17'!$C$348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'５年推移P12-17'!$D$348:$O$348</c:f>
              <c:numCache>
                <c:formatCode>#,##0_);[Red]\(#,##0\)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65-4E79-9C24-524D21EA792E}"/>
            </c:ext>
          </c:extLst>
        </c:ser>
        <c:ser>
          <c:idx val="2"/>
          <c:order val="2"/>
          <c:tx>
            <c:strRef>
              <c:f>'５年推移P12-17'!$C$349</c:f>
              <c:strCache>
                <c:ptCount val="1"/>
                <c:pt idx="0">
                  <c:v>Ｈ31R1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'５年推移P12-17'!$D$349:$O$349</c:f>
              <c:numCache>
                <c:formatCode>#,##0_);\(#,##0\)</c:formatCode>
                <c:ptCount val="12"/>
                <c:pt idx="0">
                  <c:v>13909.090909090908</c:v>
                </c:pt>
                <c:pt idx="1">
                  <c:v>19200</c:v>
                </c:pt>
                <c:pt idx="2">
                  <c:v>9545.4545454545441</c:v>
                </c:pt>
                <c:pt idx="3">
                  <c:v>16312.5</c:v>
                </c:pt>
                <c:pt idx="4">
                  <c:v>18057.692307692309</c:v>
                </c:pt>
                <c:pt idx="5">
                  <c:v>14400</c:v>
                </c:pt>
                <c:pt idx="6">
                  <c:v>13440</c:v>
                </c:pt>
                <c:pt idx="7">
                  <c:v>11343.75</c:v>
                </c:pt>
                <c:pt idx="8">
                  <c:v>20100</c:v>
                </c:pt>
                <c:pt idx="9">
                  <c:v>9600</c:v>
                </c:pt>
                <c:pt idx="10">
                  <c:v>14250</c:v>
                </c:pt>
                <c:pt idx="11">
                  <c:v>14250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65-4E79-9C24-524D21EA792E}"/>
            </c:ext>
          </c:extLst>
        </c:ser>
        <c:ser>
          <c:idx val="3"/>
          <c:order val="3"/>
          <c:tx>
            <c:strRef>
              <c:f>'５年推移P12-17'!$C$350</c:f>
              <c:strCache>
                <c:ptCount val="1"/>
                <c:pt idx="0">
                  <c:v>R2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'５年推移P12-17'!$D$350:$O$350</c:f>
              <c:numCache>
                <c:formatCode>#,##0_);[Red]\(#,##0\)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65-4E79-9C24-524D21EA792E}"/>
            </c:ext>
          </c:extLst>
        </c:ser>
        <c:ser>
          <c:idx val="4"/>
          <c:order val="4"/>
          <c:tx>
            <c:strRef>
              <c:f>'５年推移P12-17'!$C$351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'５年推移P12-17'!$D$351:$O$351</c:f>
              <c:numCache>
                <c:formatCode>#,##0_);[Red]\(#,##0\)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65-4E79-9C24-524D21EA7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5404806045638735"/>
              <c:y val="0.926852034120734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8.7404311211750144E-3"/>
              <c:y val="3.89972933070866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20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056284631087"/>
          <c:y val="2.1355617455896009E-2"/>
          <c:w val="0.32066447944006993"/>
          <c:h val="8.5422469823584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459610107740029"/>
          <c:y val="3.68421052631578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101266022132781E-2"/>
          <c:y val="0.1311170584031966"/>
          <c:w val="0.89096915222968553"/>
          <c:h val="0.7756244319875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'５年推移P12-17'!$C$405</c:f>
              <c:strCache>
                <c:ptCount val="1"/>
                <c:pt idx="0">
                  <c:v>入荷量（kg）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C48-47AB-A01F-CC15388711A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C48-47AB-A01F-CC15388711A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C48-47AB-A01F-CC15388711A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C48-47AB-A01F-CC15388711A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C48-47AB-A01F-CC15388711AD}"/>
              </c:ext>
            </c:extLst>
          </c:dPt>
          <c:dLbls>
            <c:dLbl>
              <c:idx val="0"/>
              <c:layout>
                <c:manualLayout>
                  <c:x val="0"/>
                  <c:y val="0.351063256346666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48-47AB-A01F-CC15388711AD}"/>
                </c:ext>
              </c:extLst>
            </c:dLbl>
            <c:dLbl>
              <c:idx val="1"/>
              <c:layout>
                <c:manualLayout>
                  <c:x val="0"/>
                  <c:y val="0.304311697648856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48-47AB-A01F-CC15388711AD}"/>
                </c:ext>
              </c:extLst>
            </c:dLbl>
            <c:dLbl>
              <c:idx val="2"/>
              <c:layout>
                <c:manualLayout>
                  <c:x val="0"/>
                  <c:y val="0.3160201770213315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48-47AB-A01F-CC15388711AD}"/>
                </c:ext>
              </c:extLst>
            </c:dLbl>
            <c:dLbl>
              <c:idx val="3"/>
              <c:layout>
                <c:manualLayout>
                  <c:x val="-1.3578261936599608E-4"/>
                  <c:y val="0.43891427531172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48-47AB-A01F-CC15388711AD}"/>
                </c:ext>
              </c:extLst>
            </c:dLbl>
            <c:dLbl>
              <c:idx val="4"/>
              <c:layout>
                <c:manualLayout>
                  <c:x val="1.4564520827263716E-3"/>
                  <c:y val="0.515025152145709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48-47AB-A01F-CC15388711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'５年推移P12-17'!$D$404:$H$404</c:f>
              <c:strCache>
                <c:ptCount val="5"/>
                <c:pt idx="0">
                  <c:v>H30</c:v>
                </c:pt>
                <c:pt idx="1">
                  <c:v>H31R1</c:v>
                </c:pt>
                <c:pt idx="2">
                  <c:v>H31R1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'５年推移P12-17'!$D$405:$H$405</c:f>
              <c:numCache>
                <c:formatCode>#,##0_);\(#,##0\)</c:formatCode>
                <c:ptCount val="5"/>
                <c:pt idx="0">
                  <c:v>3204</c:v>
                </c:pt>
                <c:pt idx="1">
                  <c:v>2921</c:v>
                </c:pt>
                <c:pt idx="2">
                  <c:v>2921</c:v>
                </c:pt>
                <c:pt idx="3">
                  <c:v>3888</c:v>
                </c:pt>
                <c:pt idx="4">
                  <c:v>4532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48-47AB-A01F-CC15388711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'５年推移P12-17'!$C$406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EC48-47AB-A01F-CC15388711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EC48-47AB-A01F-CC15388711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EC48-47AB-A01F-CC15388711A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EC48-47AB-A01F-CC15388711A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EC48-47AB-A01F-CC15388711AD}"/>
              </c:ext>
            </c:extLst>
          </c:dPt>
          <c:dLbls>
            <c:dLbl>
              <c:idx val="0"/>
              <c:layout>
                <c:manualLayout>
                  <c:x val="-3.3113546298108899E-2"/>
                  <c:y val="-8.1914759814222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48-47AB-A01F-CC15388711AD}"/>
                </c:ext>
              </c:extLst>
            </c:dLbl>
            <c:dLbl>
              <c:idx val="1"/>
              <c:layout>
                <c:manualLayout>
                  <c:x val="-3.4438088150033304E-2"/>
                  <c:y val="-7.60637055417776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48-47AB-A01F-CC15388711AD}"/>
                </c:ext>
              </c:extLst>
            </c:dLbl>
            <c:dLbl>
              <c:idx val="2"/>
              <c:layout>
                <c:manualLayout>
                  <c:x val="-2.9067435971699123E-2"/>
                  <c:y val="-7.02126512693332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48-47AB-A01F-CC15388711AD}"/>
                </c:ext>
              </c:extLst>
            </c:dLbl>
            <c:dLbl>
              <c:idx val="3"/>
              <c:layout>
                <c:manualLayout>
                  <c:x val="-3.037667703487858E-2"/>
                  <c:y val="-7.02126512693332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48-47AB-A01F-CC15388711AD}"/>
                </c:ext>
              </c:extLst>
            </c:dLbl>
            <c:dLbl>
              <c:idx val="4"/>
              <c:layout>
                <c:manualLayout>
                  <c:x val="-2.90559519464056E-2"/>
                  <c:y val="-8.77658140866665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48-47AB-A01F-CC15388711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'５年推移P12-17'!$D$404:$H$404</c:f>
              <c:strCache>
                <c:ptCount val="5"/>
                <c:pt idx="0">
                  <c:v>H30</c:v>
                </c:pt>
                <c:pt idx="1">
                  <c:v>H31R1</c:v>
                </c:pt>
                <c:pt idx="2">
                  <c:v>H31R1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'５年推移P12-17'!$D$406:$H$406</c:f>
              <c:numCache>
                <c:formatCode>#,##0_);\(#,##0\)</c:formatCode>
                <c:ptCount val="5"/>
                <c:pt idx="0">
                  <c:v>1457</c:v>
                </c:pt>
                <c:pt idx="1">
                  <c:v>1337</c:v>
                </c:pt>
                <c:pt idx="2">
                  <c:v>1337</c:v>
                </c:pt>
                <c:pt idx="3">
                  <c:v>1470</c:v>
                </c:pt>
                <c:pt idx="4">
                  <c:v>1492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C48-47AB-A01F-CC15388711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92174990363966747"/>
              <c:y val="0.919056499516507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825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</a:t>
                </a:r>
                <a:r>
                  <a:rPr lang="en-US" altLang="ja-JP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Kg</a:t>
                </a: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7.8574968338747872E-3"/>
              <c:y val="3.41649399088271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150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2000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1200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</a:t>
                </a:r>
                <a:r>
                  <a:rPr lang="en-US" altLang="ja-JP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kg</a:t>
                </a: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1324931630049744"/>
              <c:y val="3.41649399088271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726032739423023"/>
          <c:y val="1.3228450498007647E-2"/>
          <c:w val="0.26513660145196566"/>
          <c:h val="8.31024930747922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5770147846601998"/>
          <c:y val="1.8670595623399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81122439063829E-2"/>
          <c:y val="0.13649025069637882"/>
          <c:w val="0.91918291428964238"/>
          <c:h val="0.79204263707272404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'５年推移P12-17'!$C$384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'５年推移P12-17'!$D$384:$O$384</c:f>
              <c:numCache>
                <c:formatCode>#,##0_);[Red]\(#,##0\)</c:formatCode>
                <c:ptCount val="12"/>
                <c:pt idx="0">
                  <c:v>1560.4272445820434</c:v>
                </c:pt>
                <c:pt idx="1">
                  <c:v>1577.4782608695652</c:v>
                </c:pt>
                <c:pt idx="2">
                  <c:v>1568.7704081632653</c:v>
                </c:pt>
                <c:pt idx="3">
                  <c:v>1564.538860103627</c:v>
                </c:pt>
                <c:pt idx="4">
                  <c:v>1561.0392670157069</c:v>
                </c:pt>
                <c:pt idx="5">
                  <c:v>1465.3604531410917</c:v>
                </c:pt>
                <c:pt idx="6">
                  <c:v>1355.5835486649441</c:v>
                </c:pt>
                <c:pt idx="7">
                  <c:v>1480.058659217877</c:v>
                </c:pt>
                <c:pt idx="8">
                  <c:v>1553.2520775623268</c:v>
                </c:pt>
                <c:pt idx="9">
                  <c:v>1565.0227920227919</c:v>
                </c:pt>
                <c:pt idx="10">
                  <c:v>1516.7912621359224</c:v>
                </c:pt>
                <c:pt idx="11">
                  <c:v>1586.484962406015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40-4189-BCB1-21604AC7FE0F}"/>
            </c:ext>
          </c:extLst>
        </c:ser>
        <c:ser>
          <c:idx val="1"/>
          <c:order val="1"/>
          <c:tx>
            <c:strRef>
              <c:f>'５年推移P12-17'!$C$385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'５年推移P12-17'!$D$385:$O$385</c:f>
              <c:numCache>
                <c:formatCode>#,##0_);[Red]\(#,##0\)</c:formatCode>
                <c:ptCount val="12"/>
                <c:pt idx="0">
                  <c:v>1487.3111888111889</c:v>
                </c:pt>
                <c:pt idx="1">
                  <c:v>1541.1469194312797</c:v>
                </c:pt>
                <c:pt idx="2">
                  <c:v>1524.6294820717133</c:v>
                </c:pt>
                <c:pt idx="3">
                  <c:v>1504.8669527896996</c:v>
                </c:pt>
                <c:pt idx="4">
                  <c:v>1506.9539007092199</c:v>
                </c:pt>
                <c:pt idx="5">
                  <c:v>1223.5932584269663</c:v>
                </c:pt>
                <c:pt idx="6">
                  <c:v>1273.6073619631902</c:v>
                </c:pt>
                <c:pt idx="7">
                  <c:v>1505.8928571428571</c:v>
                </c:pt>
                <c:pt idx="8">
                  <c:v>1520.7327188940092</c:v>
                </c:pt>
                <c:pt idx="9">
                  <c:v>1572.9188191881919</c:v>
                </c:pt>
                <c:pt idx="10">
                  <c:v>1581.0428571428572</c:v>
                </c:pt>
                <c:pt idx="11">
                  <c:v>1507.5645161290322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40-4189-BCB1-21604AC7FE0F}"/>
            </c:ext>
          </c:extLst>
        </c:ser>
        <c:ser>
          <c:idx val="2"/>
          <c:order val="2"/>
          <c:tx>
            <c:strRef>
              <c:f>'５年推移P12-17'!$C$386</c:f>
              <c:strCache>
                <c:ptCount val="1"/>
                <c:pt idx="0">
                  <c:v>Ｈ31R1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'５年推移P12-17'!$D$386:$O$386</c:f>
              <c:numCache>
                <c:formatCode>#,##0_);[Red]\(#,##0\)</c:formatCode>
                <c:ptCount val="12"/>
                <c:pt idx="0">
                  <c:v>1472.8971962616822</c:v>
                </c:pt>
                <c:pt idx="1">
                  <c:v>1498.0615459171313</c:v>
                </c:pt>
                <c:pt idx="2">
                  <c:v>1501.2532491645006</c:v>
                </c:pt>
                <c:pt idx="3">
                  <c:v>1413.0769230769231</c:v>
                </c:pt>
                <c:pt idx="4">
                  <c:v>1459.1715976331361</c:v>
                </c:pt>
                <c:pt idx="5">
                  <c:v>1402.8733494513669</c:v>
                </c:pt>
                <c:pt idx="6">
                  <c:v>1065.4920212765958</c:v>
                </c:pt>
                <c:pt idx="7">
                  <c:v>1120.3937007874015</c:v>
                </c:pt>
                <c:pt idx="8">
                  <c:v>1285.3427172582619</c:v>
                </c:pt>
                <c:pt idx="9">
                  <c:v>1516.400249117708</c:v>
                </c:pt>
                <c:pt idx="10">
                  <c:v>1435.4144805876181</c:v>
                </c:pt>
                <c:pt idx="11">
                  <c:v>1430.9242394884711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40-4189-BCB1-21604AC7FE0F}"/>
            </c:ext>
          </c:extLst>
        </c:ser>
        <c:ser>
          <c:idx val="3"/>
          <c:order val="3"/>
          <c:tx>
            <c:strRef>
              <c:f>'５年推移P12-17'!$C$387</c:f>
              <c:strCache>
                <c:ptCount val="1"/>
                <c:pt idx="0">
                  <c:v>R2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'５年推移P12-17'!$D$387:$O$387</c:f>
              <c:numCache>
                <c:formatCode>#,##0_);[Red]\(#,##0\)</c:formatCode>
                <c:ptCount val="12"/>
                <c:pt idx="0">
                  <c:v>1535.9375</c:v>
                </c:pt>
                <c:pt idx="1">
                  <c:v>1510.752688172043</c:v>
                </c:pt>
                <c:pt idx="2">
                  <c:v>1143.0716723549488</c:v>
                </c:pt>
                <c:pt idx="3">
                  <c:v>1537.9445385266722</c:v>
                </c:pt>
                <c:pt idx="4">
                  <c:v>1537.6549094375596</c:v>
                </c:pt>
                <c:pt idx="5">
                  <c:v>1558.2325128633015</c:v>
                </c:pt>
                <c:pt idx="6">
                  <c:v>1530.1935483870968</c:v>
                </c:pt>
                <c:pt idx="7">
                  <c:v>1431.7294826048171</c:v>
                </c:pt>
                <c:pt idx="8">
                  <c:v>1487.4276351720371</c:v>
                </c:pt>
                <c:pt idx="9">
                  <c:v>1510.9513274336284</c:v>
                </c:pt>
                <c:pt idx="10">
                  <c:v>1520.9971874200971</c:v>
                </c:pt>
                <c:pt idx="11">
                  <c:v>1510.6196852702569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40-4189-BCB1-21604AC7FE0F}"/>
            </c:ext>
          </c:extLst>
        </c:ser>
        <c:ser>
          <c:idx val="4"/>
          <c:order val="4"/>
          <c:tx>
            <c:strRef>
              <c:f>'５年推移P12-17'!$C$388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'５年推移P12-17'!$D$388:$O$388</c:f>
              <c:numCache>
                <c:formatCode>#,##0_);[Red]\(#,##0\)</c:formatCode>
                <c:ptCount val="12"/>
                <c:pt idx="0">
                  <c:v>1570.3917808219178</c:v>
                </c:pt>
                <c:pt idx="1">
                  <c:v>1570.7755681818182</c:v>
                </c:pt>
                <c:pt idx="2">
                  <c:v>1572.6314285714286</c:v>
                </c:pt>
                <c:pt idx="3">
                  <c:v>1578.7588235294118</c:v>
                </c:pt>
                <c:pt idx="4">
                  <c:v>1589.4426751592357</c:v>
                </c:pt>
                <c:pt idx="5">
                  <c:v>1580.9627118644069</c:v>
                </c:pt>
                <c:pt idx="6">
                  <c:v>1571.9655172413793</c:v>
                </c:pt>
                <c:pt idx="7">
                  <c:v>1525.0681026290783</c:v>
                </c:pt>
                <c:pt idx="8">
                  <c:v>1440.9319082502702</c:v>
                </c:pt>
                <c:pt idx="9">
                  <c:v>1519.7798165137615</c:v>
                </c:pt>
                <c:pt idx="10">
                  <c:v>1564.005115089514</c:v>
                </c:pt>
                <c:pt idx="11">
                  <c:v>1091.1931034482759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40-4189-BCB1-21604AC7F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5076531954865706"/>
              <c:y val="0.905292417435550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2587441391099E-2"/>
              <c:y val="3.6211616186013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5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500"/>
      </c:valAx>
      <c:spPr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93553264000995"/>
          <c:y val="2.5069637883008356E-2"/>
          <c:w val="0.29590441362193742"/>
          <c:h val="8.07799442896935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+mn-ea"/>
              <a:ea typeface="+mn-ea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+mn-ea"/>
                <a:ea typeface="+mn-ea"/>
                <a:cs typeface="HG丸ｺﾞｼｯｸM-PRO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丸ｺﾞｼｯｸM-PRO"/>
              </a:rPr>
              <a:t>年別 入荷量及び販売単価の推移</a:t>
            </a:r>
          </a:p>
        </c:rich>
      </c:tx>
      <c:layout>
        <c:manualLayout>
          <c:xMode val="edge"/>
          <c:yMode val="edge"/>
          <c:x val="0.25386549872198844"/>
          <c:y val="3.258180856889291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87145744419115E-2"/>
          <c:y val="0.12834718374884579"/>
          <c:w val="0.90062513081279683"/>
          <c:h val="0.7562338502701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'５年推移P12-17'!$C$443</c:f>
              <c:strCache>
                <c:ptCount val="1"/>
                <c:pt idx="0">
                  <c:v>入荷量（kg）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0A4-4728-A5F1-27E7C1DD80A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0A4-4728-A5F1-27E7C1DD80A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0A4-4728-A5F1-27E7C1DD80A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0A4-4728-A5F1-27E7C1DD80A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0A4-4728-A5F1-27E7C1DD80AB}"/>
              </c:ext>
            </c:extLst>
          </c:dPt>
          <c:dLbls>
            <c:dLbl>
              <c:idx val="0"/>
              <c:layout>
                <c:manualLayout>
                  <c:x val="1.3216564122085844E-3"/>
                  <c:y val="0.2157464724130477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A4-4728-A5F1-27E7C1DD80AB}"/>
                </c:ext>
              </c:extLst>
            </c:dLbl>
            <c:dLbl>
              <c:idx val="1"/>
              <c:layout>
                <c:manualLayout>
                  <c:x val="-5.3274599484340835E-17"/>
                  <c:y val="0.311637828310118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A4-4728-A5F1-27E7C1DD80AB}"/>
                </c:ext>
              </c:extLst>
            </c:dLbl>
            <c:dLbl>
              <c:idx val="2"/>
              <c:layout>
                <c:manualLayout>
                  <c:x val="1.3216219385580798E-3"/>
                  <c:y val="0.4015464878397541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A4-4728-A5F1-27E7C1DD80AB}"/>
                </c:ext>
              </c:extLst>
            </c:dLbl>
            <c:dLbl>
              <c:idx val="3"/>
              <c:layout>
                <c:manualLayout>
                  <c:x val="-1.0654919896868167E-16"/>
                  <c:y val="0.335609569630886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A4-4728-A5F1-27E7C1DD80AB}"/>
                </c:ext>
              </c:extLst>
            </c:dLbl>
            <c:dLbl>
              <c:idx val="4"/>
              <c:layout>
                <c:manualLayout>
                  <c:x val="1.3178465296268429E-3"/>
                  <c:y val="0.581344458103959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A4-4728-A5F1-27E7C1DD80A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'５年推移P12-17'!$D$442:$H$442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'５年推移P12-17'!$D$443:$H$443</c:f>
              <c:numCache>
                <c:formatCode>#,##0_);\(#,##0\)</c:formatCode>
                <c:ptCount val="5"/>
                <c:pt idx="0">
                  <c:v>3064</c:v>
                </c:pt>
                <c:pt idx="1">
                  <c:v>4151</c:v>
                </c:pt>
                <c:pt idx="2">
                  <c:v>5192</c:v>
                </c:pt>
                <c:pt idx="3">
                  <c:v>4371</c:v>
                </c:pt>
                <c:pt idx="4">
                  <c:v>7044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A4-4728-A5F1-27E7C1DD8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'５年推移P12-17'!$C$444</c:f>
              <c:strCache>
                <c:ptCount val="1"/>
                <c:pt idx="0">
                  <c:v>販売単価（円／kg）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90A4-4728-A5F1-27E7C1DD80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90A4-4728-A5F1-27E7C1DD80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90A4-4728-A5F1-27E7C1DD80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90A4-4728-A5F1-27E7C1DD80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90A4-4728-A5F1-27E7C1DD80AB}"/>
              </c:ext>
            </c:extLst>
          </c:dPt>
          <c:dLbls>
            <c:dLbl>
              <c:idx val="0"/>
              <c:layout>
                <c:manualLayout>
                  <c:x val="-2.570590501515534E-2"/>
                  <c:y val="-0.1102439935936699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A4-4728-A5F1-27E7C1DD80AB}"/>
                </c:ext>
              </c:extLst>
            </c:dLbl>
            <c:dLbl>
              <c:idx val="1"/>
              <c:layout>
                <c:manualLayout>
                  <c:x val="-2.596201497030852E-2"/>
                  <c:y val="-0.12362386122009068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A4-4728-A5F1-27E7C1DD80AB}"/>
                </c:ext>
              </c:extLst>
            </c:dLbl>
            <c:dLbl>
              <c:idx val="2"/>
              <c:layout>
                <c:manualLayout>
                  <c:x val="-2.5852398671742494E-2"/>
                  <c:y val="-0.14021411093466479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A4-4728-A5F1-27E7C1DD80AB}"/>
                </c:ext>
              </c:extLst>
            </c:dLbl>
            <c:dLbl>
              <c:idx val="3"/>
              <c:layout>
                <c:manualLayout>
                  <c:x val="-2.7816392577327827E-2"/>
                  <c:y val="-8.027920575852441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A4-4728-A5F1-27E7C1DD80AB}"/>
                </c:ext>
              </c:extLst>
            </c:dLbl>
            <c:dLbl>
              <c:idx val="4"/>
              <c:layout>
                <c:manualLayout>
                  <c:x val="-2.7816392577327924E-2"/>
                  <c:y val="-0.1102439935936699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1200" b="1">
                      <a:solidFill>
                        <a:srgbClr val="002060"/>
                      </a:solidFill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0A4-4728-A5F1-27E7C1DD80A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rgbClr val="002060"/>
                    </a:solidFill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'５年推移P12-17'!$D$442:$H$442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H31R1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'５年推移P12-17'!$D$444:$H$444</c:f>
              <c:numCache>
                <c:formatCode>#,##0_);\(#,##0\)</c:formatCode>
                <c:ptCount val="5"/>
                <c:pt idx="0">
                  <c:v>750</c:v>
                </c:pt>
                <c:pt idx="1">
                  <c:v>746</c:v>
                </c:pt>
                <c:pt idx="2">
                  <c:v>746</c:v>
                </c:pt>
                <c:pt idx="3">
                  <c:v>783</c:v>
                </c:pt>
                <c:pt idx="4">
                  <c:v>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0A4-4728-A5F1-27E7C1DD8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91080028466363239"/>
              <c:y val="0.893361845956305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8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1.459232918465837E-2"/>
              <c:y val="3.141203572575011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4042143489692387"/>
              <c:y val="2.841348968069638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  <c:majorUnit val="25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096699413491712"/>
          <c:y val="2.8624192059095107E-2"/>
          <c:w val="0.25428700190092979"/>
          <c:h val="8.03324099722991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440">
                <a:solidFill>
                  <a:srgbClr val="000000"/>
                </a:solidFill>
              </a:defRPr>
            </a:pPr>
            <a:r>
              <a:rPr lang="ja-JP" altLang="en-US" sz="144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ＭＳ Ｐゴシック"/>
              </a:rPr>
              <a:t>年・月別 販売単価の推移</a:t>
            </a:r>
          </a:p>
        </c:rich>
      </c:tx>
      <c:layout>
        <c:manualLayout>
          <c:xMode val="edge"/>
          <c:yMode val="edge"/>
          <c:x val="0.25405716106067217"/>
          <c:y val="1.24522786924361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22839878716605E-2"/>
          <c:y val="0.13277623026926649"/>
          <c:w val="0.91822534860184324"/>
          <c:h val="0.77344475394614676"/>
        </c:manualLayout>
      </c:layout>
      <c:lineChart>
        <c:grouping val="standard"/>
        <c:varyColors val="0"/>
        <c:ser>
          <c:idx val="0"/>
          <c:order val="0"/>
          <c:tx>
            <c:strRef>
              <c:f>'５年推移P12-17'!$C$422</c:f>
              <c:strCache>
                <c:ptCount val="1"/>
                <c:pt idx="0">
                  <c:v>Ｈ２９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  <a:alpha val="96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'５年推移P12-17'!$D$422:$O$422</c:f>
              <c:numCache>
                <c:formatCode>#,##0_);[Red]\(#,##0\)</c:formatCode>
                <c:ptCount val="12"/>
                <c:pt idx="0">
                  <c:v>755.14018691588785</c:v>
                </c:pt>
                <c:pt idx="1">
                  <c:v>750.87209302325584</c:v>
                </c:pt>
                <c:pt idx="2">
                  <c:v>753.62493958434027</c:v>
                </c:pt>
                <c:pt idx="3">
                  <c:v>755.04587155963304</c:v>
                </c:pt>
                <c:pt idx="4">
                  <c:v>782.35294117647061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  <c:pt idx="8">
                  <c:v>800</c:v>
                </c:pt>
                <c:pt idx="9">
                  <c:v>743.75</c:v>
                </c:pt>
                <c:pt idx="10">
                  <c:v>726.07526881720435</c:v>
                </c:pt>
                <c:pt idx="11">
                  <c:v>751.02909865152583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A7-43D0-8D44-2686E1B47E66}"/>
            </c:ext>
          </c:extLst>
        </c:ser>
        <c:ser>
          <c:idx val="1"/>
          <c:order val="1"/>
          <c:tx>
            <c:strRef>
              <c:f>'５年推移P12-17'!$C$423</c:f>
              <c:strCache>
                <c:ptCount val="1"/>
                <c:pt idx="0">
                  <c:v>Ｈ３０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ot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'５年推移P12-17'!$D$423:$O$423</c:f>
              <c:numCache>
                <c:formatCode>#,##0_);[Red]\(#,##0\)</c:formatCode>
                <c:ptCount val="12"/>
                <c:pt idx="0">
                  <c:v>754.601226993865</c:v>
                </c:pt>
                <c:pt idx="1">
                  <c:v>752.74725274725279</c:v>
                </c:pt>
                <c:pt idx="2">
                  <c:v>752.38095238095241</c:v>
                </c:pt>
                <c:pt idx="3">
                  <c:v>751.20481927710841</c:v>
                </c:pt>
                <c:pt idx="4">
                  <c:v>766.66666666666663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  <c:pt idx="8">
                  <c:v>800</c:v>
                </c:pt>
                <c:pt idx="9">
                  <c:v>738.969696969697</c:v>
                </c:pt>
                <c:pt idx="10">
                  <c:v>740.65864471184295</c:v>
                </c:pt>
                <c:pt idx="11">
                  <c:v>727.25490196078431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A7-43D0-8D44-2686E1B47E66}"/>
            </c:ext>
          </c:extLst>
        </c:ser>
        <c:ser>
          <c:idx val="2"/>
          <c:order val="2"/>
          <c:tx>
            <c:strRef>
              <c:f>'５年推移P12-17'!$C$424</c:f>
              <c:strCache>
                <c:ptCount val="1"/>
                <c:pt idx="0">
                  <c:v>Ｈ31R1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'５年推移P12-17'!$D$424:$O$424</c:f>
              <c:numCache>
                <c:formatCode>#,##0_);[Red]\(#,##0\)</c:formatCode>
                <c:ptCount val="12"/>
                <c:pt idx="0">
                  <c:v>766.77461139896377</c:v>
                </c:pt>
                <c:pt idx="1">
                  <c:v>714.35810810810813</c:v>
                </c:pt>
                <c:pt idx="2">
                  <c:v>677.77777777777783</c:v>
                </c:pt>
                <c:pt idx="3">
                  <c:v>740.68965517241384</c:v>
                </c:pt>
                <c:pt idx="4">
                  <c:v>752.89855072463763</c:v>
                </c:pt>
                <c:pt idx="5">
                  <c:v>750.84745762711862</c:v>
                </c:pt>
                <c:pt idx="6">
                  <c:v>755.71428571428567</c:v>
                </c:pt>
                <c:pt idx="7">
                  <c:v>758.82352941176475</c:v>
                </c:pt>
                <c:pt idx="8">
                  <c:v>756.52173913043475</c:v>
                </c:pt>
                <c:pt idx="9">
                  <c:v>787.58741258741259</c:v>
                </c:pt>
                <c:pt idx="10">
                  <c:v>791.08061749571186</c:v>
                </c:pt>
                <c:pt idx="11">
                  <c:v>795.23809523809518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A7-43D0-8D44-2686E1B47E66}"/>
            </c:ext>
          </c:extLst>
        </c:ser>
        <c:ser>
          <c:idx val="3"/>
          <c:order val="3"/>
          <c:tx>
            <c:strRef>
              <c:f>'５年推移P12-17'!$C$425</c:f>
              <c:strCache>
                <c:ptCount val="1"/>
                <c:pt idx="0">
                  <c:v>R2</c:v>
                </c:pt>
              </c:strCache>
            </c:strRef>
          </c:tx>
          <c:spPr>
            <a:ln w="22225">
              <a:solidFill>
                <a:srgbClr val="FF6600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'５年推移P12-17'!$D$425:$O$425</c:f>
              <c:numCache>
                <c:formatCode>#,##0_);[Red]\(#,##0\)</c:formatCode>
                <c:ptCount val="12"/>
                <c:pt idx="0">
                  <c:v>808.60849056603774</c:v>
                </c:pt>
                <c:pt idx="1">
                  <c:v>808.2831325301205</c:v>
                </c:pt>
                <c:pt idx="2">
                  <c:v>825</c:v>
                </c:pt>
                <c:pt idx="3">
                  <c:v>825.21929824561403</c:v>
                </c:pt>
                <c:pt idx="4">
                  <c:v>754.65116279069764</c:v>
                </c:pt>
                <c:pt idx="5">
                  <c:v>753.33333333333337</c:v>
                </c:pt>
                <c:pt idx="6">
                  <c:v>753.84615384615381</c:v>
                </c:pt>
                <c:pt idx="7">
                  <c:v>752.38095238095241</c:v>
                </c:pt>
                <c:pt idx="8">
                  <c:v>755.55555555555554</c:v>
                </c:pt>
                <c:pt idx="9">
                  <c:v>753.33333333333337</c:v>
                </c:pt>
                <c:pt idx="10">
                  <c:v>753.31858407079642</c:v>
                </c:pt>
                <c:pt idx="11">
                  <c:v>756.22119815668202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A7-43D0-8D44-2686E1B47E66}"/>
            </c:ext>
          </c:extLst>
        </c:ser>
        <c:ser>
          <c:idx val="4"/>
          <c:order val="4"/>
          <c:tx>
            <c:strRef>
              <c:f>'５年推移P12-17'!$C$426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'５年推移P12-17'!$D$426:$O$426</c:f>
              <c:numCache>
                <c:formatCode>#,##0_);[Red]\(#,##0\)</c:formatCode>
                <c:ptCount val="12"/>
                <c:pt idx="0">
                  <c:v>787.78301886792451</c:v>
                </c:pt>
                <c:pt idx="1">
                  <c:v>789.81960784313731</c:v>
                </c:pt>
                <c:pt idx="2">
                  <c:v>782.90579710144925</c:v>
                </c:pt>
                <c:pt idx="3">
                  <c:v>735.00746268656712</c:v>
                </c:pt>
                <c:pt idx="4">
                  <c:v>801.55555555555554</c:v>
                </c:pt>
                <c:pt idx="5">
                  <c:v>809.57894736842104</c:v>
                </c:pt>
                <c:pt idx="6">
                  <c:v>816.78571428571433</c:v>
                </c:pt>
                <c:pt idx="7">
                  <c:v>809.48717948717945</c:v>
                </c:pt>
                <c:pt idx="8">
                  <c:v>813.86666666666667</c:v>
                </c:pt>
                <c:pt idx="9">
                  <c:v>780.38095238095241</c:v>
                </c:pt>
                <c:pt idx="10">
                  <c:v>777.27044025157238</c:v>
                </c:pt>
                <c:pt idx="11">
                  <c:v>772.90028490028487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A7-43D0-8D44-2686E1B47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5490989088105416"/>
              <c:y val="0.916434398115008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8.7404806589149973E-3"/>
              <c:y val="3.8997256024815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626356435203217"/>
          <c:y val="2.1355617455896009E-2"/>
          <c:w val="0.29570652024949667"/>
          <c:h val="8.5422469823584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+mn-ea"/>
          <a:ea typeface="+mn-ea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t" anchorCtr="1"/>
          <a:lstStyle/>
          <a:p>
            <a:pPr algn="ctr" rtl="0">
              <a:defRPr kumimoji="0" sz="1050" kern="1200">
                <a:solidFill>
                  <a:sysClr val="windowText" lastClr="000000"/>
                </a:solidFill>
              </a:defRPr>
            </a:pPr>
            <a:r>
              <a:rPr kumimoji="0" lang="en-US" altLang="ja-JP" sz="1050" b="0" i="0" u="none" strike="noStrike" kern="1200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R３</a:t>
            </a:r>
            <a:r>
              <a:rPr kumimoji="0" lang="ja-JP" altLang="en-US" sz="1050" b="0" i="0" u="none" strike="noStrike" kern="1200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　月別入荷量及び販売単価</a:t>
            </a:r>
          </a:p>
        </c:rich>
      </c:tx>
      <c:layout>
        <c:manualLayout>
          <c:xMode val="edge"/>
          <c:yMode val="edge"/>
          <c:x val="0.16187947025489738"/>
          <c:y val="1.850169369854409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74953395166248E-2"/>
          <c:y val="0.15440094167764357"/>
          <c:w val="0.88182707387400405"/>
          <c:h val="0.727421163880588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'概要P.1-5'!$AM$62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B9F-4846-84E2-FCE32E2B034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B9F-4846-84E2-FCE32E2B034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B9F-4846-84E2-FCE32E2B034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B9F-4846-84E2-FCE32E2B034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B9F-4846-84E2-FCE32E2B034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B9F-4846-84E2-FCE32E2B034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B9F-4846-84E2-FCE32E2B034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B9F-4846-84E2-FCE32E2B034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B9F-4846-84E2-FCE32E2B034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B9F-4846-84E2-FCE32E2B034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B9F-4846-84E2-FCE32E2B034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B9F-4846-84E2-FCE32E2B034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9F-4846-84E2-FCE32E2B034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9F-4846-84E2-FCE32E2B034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9F-4846-84E2-FCE32E2B034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9F-4846-84E2-FCE32E2B034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9F-4846-84E2-FCE32E2B034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9F-4846-84E2-FCE32E2B034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9F-4846-84E2-FCE32E2B034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9F-4846-84E2-FCE32E2B0341}"/>
                </c:ext>
              </c:extLst>
            </c:dLbl>
            <c:dLbl>
              <c:idx val="8"/>
              <c:layout>
                <c:manualLayout>
                  <c:x val="0.17940098676190067"/>
                  <c:y val="-0.24440492732526081"/>
                </c:manualLayout>
              </c:layout>
              <c:tx>
                <c:rich>
                  <a:bodyPr wrap="square" lIns="38100" tIns="19050" rIns="38100" bIns="19050">
                    <a:noAutofit/>
                  </a:bodyPr>
                  <a:lstStyle/>
                  <a:p>
                    <a:pPr>
                      <a:defRPr kumimoji="0" sz="1050" b="1" kern="1200">
                        <a:solidFill>
                          <a:srgbClr val="000000"/>
                        </a:solidFill>
                      </a:defRPr>
                    </a:pPr>
                    <a:r>
                      <a:rPr kumimoji="0" lang="en-US" altLang="ja-JP" sz="1050" b="1" i="0" u="none" strike="noStrike" kern="1200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1,376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016359257360617E-2"/>
                      <c:h val="0.152338820057948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B9F-4846-84E2-FCE32E2B034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9F-4846-84E2-FCE32E2B034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9F-4846-84E2-FCE32E2B0341}"/>
                </c:ext>
              </c:extLst>
            </c:dLbl>
            <c:dLbl>
              <c:idx val="11"/>
              <c:layout>
                <c:manualLayout>
                  <c:x val="-0.79015871781182268"/>
                  <c:y val="0.13517396504732526"/>
                </c:manualLayout>
              </c:layout>
              <c:tx>
                <c:rich>
                  <a:bodyPr wrap="square" lIns="38100" tIns="19050" rIns="38100" bIns="19050">
                    <a:noAutofit/>
                  </a:bodyPr>
                  <a:lstStyle/>
                  <a:p>
                    <a:pPr>
                      <a:defRPr kumimoji="0" sz="105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05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1,036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123989218328842E-2"/>
                      <c:h val="0.115384615384615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B9F-4846-84E2-FCE32E2B03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050" b="1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'概要P.1-5'!$AN$62:$AY$62</c:f>
              <c:numCache>
                <c:formatCode>#,##0_);[Red]\(#,##0\)</c:formatCode>
                <c:ptCount val="12"/>
                <c:pt idx="0">
                  <c:v>1035.8</c:v>
                </c:pt>
                <c:pt idx="1">
                  <c:v>1158.4999999999998</c:v>
                </c:pt>
                <c:pt idx="2">
                  <c:v>1256.3</c:v>
                </c:pt>
                <c:pt idx="3">
                  <c:v>1487.6</c:v>
                </c:pt>
                <c:pt idx="4">
                  <c:v>1494.6999999999998</c:v>
                </c:pt>
                <c:pt idx="5">
                  <c:v>1290.8</c:v>
                </c:pt>
                <c:pt idx="6">
                  <c:v>1312.6999999999998</c:v>
                </c:pt>
                <c:pt idx="7">
                  <c:v>1131.9000000000001</c:v>
                </c:pt>
                <c:pt idx="8">
                  <c:v>1408.6999999999998</c:v>
                </c:pt>
                <c:pt idx="9">
                  <c:v>1667.5</c:v>
                </c:pt>
                <c:pt idx="10">
                  <c:v>1609.9</c:v>
                </c:pt>
                <c:pt idx="11">
                  <c:v>1465.6999999999998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B9F-4846-84E2-FCE32E2B0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'概要P.1-5'!$AM$63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D-8B9F-4846-84E2-FCE32E2B03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8B9F-4846-84E2-FCE32E2B034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F-8B9F-4846-84E2-FCE32E2B034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0-8B9F-4846-84E2-FCE32E2B034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1-8B9F-4846-84E2-FCE32E2B034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2-8B9F-4846-84E2-FCE32E2B034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3-8B9F-4846-84E2-FCE32E2B034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4-8B9F-4846-84E2-FCE32E2B034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5-8B9F-4846-84E2-FCE32E2B034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6-8B9F-4846-84E2-FCE32E2B0341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7-8B9F-4846-84E2-FCE32E2B0341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8-8B9F-4846-84E2-FCE32E2B034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B9F-4846-84E2-FCE32E2B034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B9F-4846-84E2-FCE32E2B034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B9F-4846-84E2-FCE32E2B034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B9F-4846-84E2-FCE32E2B034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B9F-4846-84E2-FCE32E2B034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B9F-4846-84E2-FCE32E2B034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B9F-4846-84E2-FCE32E2B034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B9F-4846-84E2-FCE32E2B0341}"/>
                </c:ext>
              </c:extLst>
            </c:dLbl>
            <c:dLbl>
              <c:idx val="8"/>
              <c:layout>
                <c:manualLayout>
                  <c:x val="-0.33384177387662606"/>
                  <c:y val="4.0194975628046498E-2"/>
                </c:manualLayout>
              </c:layout>
              <c:tx>
                <c:rich>
                  <a:bodyPr wrap="square" lIns="38100" tIns="19050" rIns="38100" bIns="19050">
                    <a:noAutofit/>
                  </a:bodyPr>
                  <a:lstStyle/>
                  <a:p>
                    <a:pPr>
                      <a:defRPr kumimoji="0" sz="1050" b="1" kern="1200">
                        <a:solidFill>
                          <a:sysClr val="windowText" lastClr="000000"/>
                        </a:solidFill>
                        <a:latin typeface="+mn-ea"/>
                        <a:ea typeface="+mn-ea"/>
                      </a:defRPr>
                    </a:pPr>
                    <a:r>
                      <a:rPr kumimoji="0" lang="en-US" altLang="ja-JP" sz="1050" b="1" i="0" u="none" strike="noStrike" kern="1200" baseline="0">
                        <a:solidFill>
                          <a:sysClr val="windowText" lastClr="000000"/>
                        </a:solidFill>
                        <a:latin typeface="+mn-ea"/>
                        <a:ea typeface="+mn-ea"/>
                        <a:cs typeface="ＭＳ Ｐゴシック"/>
                      </a:rPr>
                      <a:t>1,240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6558413902739283E-2"/>
                      <c:h val="0.108192450650185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8B9F-4846-84E2-FCE32E2B0341}"/>
                </c:ext>
              </c:extLst>
            </c:dLbl>
            <c:dLbl>
              <c:idx val="9"/>
              <c:layout>
                <c:manualLayout>
                  <c:x val="-4.9260330447019225E-2"/>
                  <c:y val="0.19521536595545622"/>
                </c:manualLayout>
              </c:layout>
              <c:tx>
                <c:rich>
                  <a:bodyPr wrap="square" lIns="38100" tIns="19050" rIns="38100" bIns="19050">
                    <a:noAutofit/>
                  </a:bodyPr>
                  <a:lstStyle/>
                  <a:p>
                    <a:pPr>
                      <a:defRPr kumimoji="0" sz="1050" b="1" kern="1200">
                        <a:solidFill>
                          <a:sysClr val="windowText" lastClr="000000"/>
                        </a:solidFill>
                        <a:latin typeface="+mn-ea"/>
                        <a:ea typeface="+mn-ea"/>
                      </a:defRPr>
                    </a:pPr>
                    <a:r>
                      <a:rPr kumimoji="0" lang="en-US" altLang="ja-JP" sz="1050" b="1" i="0" u="none" strike="noStrike" kern="1200" baseline="0">
                        <a:solidFill>
                          <a:sysClr val="windowText" lastClr="000000"/>
                        </a:solidFill>
                        <a:latin typeface="+mn-ea"/>
                        <a:ea typeface="+mn-ea"/>
                        <a:cs typeface="ＭＳ Ｐゴシック"/>
                      </a:rPr>
                      <a:t>1,668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123989218328842E-2"/>
                      <c:h val="0.179487179487179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8B9F-4846-84E2-FCE32E2B034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B9F-4846-84E2-FCE32E2B034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B9F-4846-84E2-FCE32E2B034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050" b="1">
                    <a:solidFill>
                      <a:srgbClr val="FF0000"/>
                    </a:solidFill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val>
            <c:numRef>
              <c:f>'概要P.1-5'!$AN$63:$AY$63</c:f>
              <c:numCache>
                <c:formatCode>#,##0_);[Red]\(#,##0\)</c:formatCode>
                <c:ptCount val="12"/>
                <c:pt idx="0">
                  <c:v>1367.3991117976443</c:v>
                </c:pt>
                <c:pt idx="1">
                  <c:v>1334.9365558912389</c:v>
                </c:pt>
                <c:pt idx="2">
                  <c:v>1342.3465732707157</c:v>
                </c:pt>
                <c:pt idx="3">
                  <c:v>1294.2524872277493</c:v>
                </c:pt>
                <c:pt idx="4">
                  <c:v>1240.3298320733259</c:v>
                </c:pt>
                <c:pt idx="5">
                  <c:v>1288.4273318872017</c:v>
                </c:pt>
                <c:pt idx="6">
                  <c:v>1284.4046621467207</c:v>
                </c:pt>
                <c:pt idx="7">
                  <c:v>1271.4709780015901</c:v>
                </c:pt>
                <c:pt idx="8">
                  <c:v>1315.3162490239229</c:v>
                </c:pt>
                <c:pt idx="9">
                  <c:v>1370.8971514242878</c:v>
                </c:pt>
                <c:pt idx="10">
                  <c:v>1319.2744890987019</c:v>
                </c:pt>
                <c:pt idx="11">
                  <c:v>1376.3253053148667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B9F-4846-84E2-FCE32E2B0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0502101152450287"/>
              <c:y val="0.89483085447652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8962299523880269E-2"/>
              <c:y val="2.3375283217802901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400"/>
      </c:valAx>
      <c:catAx>
        <c:axId val="11"/>
        <c:scaling>
          <c:orientation val="minMax"/>
        </c:scaling>
        <c:delete val="1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円／㎏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0471945723765657"/>
              <c:y val="7.4062857527424459E-3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053330408002402"/>
          <c:y val="1.1532119091174209E-2"/>
          <c:w val="0.2809376061051917"/>
          <c:h val="7.77777777777777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9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t" anchorCtr="1"/>
          <a:lstStyle/>
          <a:p>
            <a:pPr algn="ctr" rtl="0">
              <a:defRPr kumimoji="0" sz="1050" kern="1200">
                <a:solidFill>
                  <a:sysClr val="windowText" lastClr="000000"/>
                </a:solidFill>
                <a:latin typeface="+mj-ea"/>
                <a:ea typeface="+mj-ea"/>
              </a:defRPr>
            </a:pPr>
            <a:r>
              <a:rPr kumimoji="0" lang="en-US" altLang="ja-JP" sz="105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R３</a:t>
            </a:r>
            <a:r>
              <a:rPr kumimoji="0" lang="ja-JP" altLang="en-US" sz="105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　月別入荷量及び販売単価</a:t>
            </a:r>
          </a:p>
        </c:rich>
      </c:tx>
      <c:layout>
        <c:manualLayout>
          <c:xMode val="edge"/>
          <c:yMode val="edge"/>
          <c:x val="0.17306800935597336"/>
          <c:y val="1.59987623498282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85867381555758E-2"/>
          <c:y val="0.12521150592216582"/>
          <c:w val="0.87758530732876849"/>
          <c:h val="0.766971235194585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'概要P.1-5'!$AM$66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4A0-4712-9F8B-979FBDE0894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4A0-4712-9F8B-979FBDE0894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4A0-4712-9F8B-979FBDE0894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4A0-4712-9F8B-979FBDE0894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4A0-4712-9F8B-979FBDE0894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4A0-4712-9F8B-979FBDE0894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4A0-4712-9F8B-979FBDE0894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4A0-4712-9F8B-979FBDE0894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4A0-4712-9F8B-979FBDE0894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4A0-4712-9F8B-979FBDE0894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4A0-4712-9F8B-979FBDE0894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4A0-4712-9F8B-979FBDE0894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A0-4712-9F8B-979FBDE0894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A0-4712-9F8B-979FBDE0894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A0-4712-9F8B-979FBDE0894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A0-4712-9F8B-979FBDE0894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A0-4712-9F8B-979FBDE0894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A0-4712-9F8B-979FBDE0894F}"/>
                </c:ext>
              </c:extLst>
            </c:dLbl>
            <c:dLbl>
              <c:idx val="6"/>
              <c:layout>
                <c:manualLayout>
                  <c:x val="7.0363525987822861E-2"/>
                  <c:y val="0.25867593961922258"/>
                </c:manualLayout>
              </c:layout>
              <c:tx>
                <c:rich>
                  <a:bodyPr wrap="square" lIns="38100" tIns="19050" rIns="38100" bIns="19050">
                    <a:noAutofit/>
                  </a:bodyPr>
                  <a:lstStyle/>
                  <a:p>
                    <a:pPr>
                      <a:defRPr kumimoji="0" sz="120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20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501255685455566E-2"/>
                      <c:h val="0.119154242775490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B4A0-4712-9F8B-979FBDE0894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A0-4712-9F8B-979FBDE0894F}"/>
                </c:ext>
              </c:extLst>
            </c:dLbl>
            <c:dLbl>
              <c:idx val="8"/>
              <c:layout>
                <c:manualLayout>
                  <c:x val="-0.50422857857053582"/>
                  <c:y val="0.36112394580119095"/>
                </c:manualLayout>
              </c:layout>
              <c:tx>
                <c:rich>
                  <a:bodyPr wrap="square" lIns="38100" tIns="19050" rIns="38100" bIns="19050">
                    <a:spAutoFit/>
                  </a:bodyPr>
                  <a:lstStyle/>
                  <a:p>
                    <a:pPr>
                      <a:defRPr kumimoji="0" sz="120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20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A0-4712-9F8B-979FBDE0894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A0-4712-9F8B-979FBDE0894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A0-4712-9F8B-979FBDE0894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A0-4712-9F8B-979FBDE089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rgbClr val="FF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'概要P.1-5'!$AN$66:$AY$66</c:f>
              <c:numCache>
                <c:formatCode>#,##0_);[Red]\(#,##0\)</c:formatCode>
                <c:ptCount val="12"/>
                <c:pt idx="0">
                  <c:v>60131.4</c:v>
                </c:pt>
                <c:pt idx="1">
                  <c:v>46658.2</c:v>
                </c:pt>
                <c:pt idx="2">
                  <c:v>65418.6</c:v>
                </c:pt>
                <c:pt idx="3">
                  <c:v>58480.3</c:v>
                </c:pt>
                <c:pt idx="4">
                  <c:v>54351.7</c:v>
                </c:pt>
                <c:pt idx="5">
                  <c:v>57566</c:v>
                </c:pt>
                <c:pt idx="6">
                  <c:v>53269.3</c:v>
                </c:pt>
                <c:pt idx="7">
                  <c:v>79870.899999999994</c:v>
                </c:pt>
                <c:pt idx="8">
                  <c:v>75622.100000000006</c:v>
                </c:pt>
                <c:pt idx="9">
                  <c:v>68977.899999999994</c:v>
                </c:pt>
                <c:pt idx="10">
                  <c:v>75488.5</c:v>
                </c:pt>
                <c:pt idx="11">
                  <c:v>60387.9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4A0-4712-9F8B-979FBDE089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'概要P.1-5'!$AM$67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D-B4A0-4712-9F8B-979FBDE089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B4A0-4712-9F8B-979FBDE0894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F-B4A0-4712-9F8B-979FBDE0894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0-B4A0-4712-9F8B-979FBDE0894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1-B4A0-4712-9F8B-979FBDE0894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2-B4A0-4712-9F8B-979FBDE0894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3-B4A0-4712-9F8B-979FBDE0894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4-B4A0-4712-9F8B-979FBDE0894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5-B4A0-4712-9F8B-979FBDE0894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6-B4A0-4712-9F8B-979FBDE0894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7-B4A0-4712-9F8B-979FBDE0894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8-B4A0-4712-9F8B-979FBDE0894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4A0-4712-9F8B-979FBDE0894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4A0-4712-9F8B-979FBDE0894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4A0-4712-9F8B-979FBDE0894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4A0-4712-9F8B-979FBDE0894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4A0-4712-9F8B-979FBDE0894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4A0-4712-9F8B-979FBDE0894F}"/>
                </c:ext>
              </c:extLst>
            </c:dLbl>
            <c:dLbl>
              <c:idx val="6"/>
              <c:layout>
                <c:manualLayout>
                  <c:x val="1.9450991039913115E-2"/>
                  <c:y val="-5.5511288180610893E-2"/>
                </c:manualLayout>
              </c:layout>
              <c:tx>
                <c:rich>
                  <a:bodyPr>
                    <a:spAutoFit/>
                  </a:bodyPr>
                  <a:lstStyle/>
                  <a:p>
                    <a:pPr>
                      <a:defRPr kumimoji="0" sz="120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20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480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4A0-4712-9F8B-979FBDE0894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4A0-4712-9F8B-979FBDE0894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4A0-4712-9F8B-979FBDE0894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4A0-4712-9F8B-979FBDE0894F}"/>
                </c:ext>
              </c:extLst>
            </c:dLbl>
            <c:dLbl>
              <c:idx val="10"/>
              <c:layout>
                <c:manualLayout>
                  <c:x val="-4.3218606066423845E-2"/>
                  <c:y val="-5.4906120261927677E-2"/>
                </c:manualLayout>
              </c:layout>
              <c:tx>
                <c:rich>
                  <a:bodyPr>
                    <a:spAutoFit/>
                  </a:bodyPr>
                  <a:lstStyle/>
                  <a:p>
                    <a:pPr>
                      <a:defRPr kumimoji="0" sz="120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20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813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4A0-4712-9F8B-979FBDE0894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4A0-4712-9F8B-979FBDE089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'概要P.1-5'!$AN$67:$AY$67</c:f>
              <c:numCache>
                <c:formatCode>0</c:formatCode>
                <c:ptCount val="12"/>
                <c:pt idx="0">
                  <c:v>796.9669922868917</c:v>
                </c:pt>
                <c:pt idx="1">
                  <c:v>759.53135783206392</c:v>
                </c:pt>
                <c:pt idx="2">
                  <c:v>630.56084966660865</c:v>
                </c:pt>
                <c:pt idx="3">
                  <c:v>608.16827205058792</c:v>
                </c:pt>
                <c:pt idx="4">
                  <c:v>642.13785401376595</c:v>
                </c:pt>
                <c:pt idx="5">
                  <c:v>613.45872563666057</c:v>
                </c:pt>
                <c:pt idx="6">
                  <c:v>524.39849969870068</c:v>
                </c:pt>
                <c:pt idx="7">
                  <c:v>479.58026014480873</c:v>
                </c:pt>
                <c:pt idx="8">
                  <c:v>778.12179243898277</c:v>
                </c:pt>
                <c:pt idx="9">
                  <c:v>805.10746195520596</c:v>
                </c:pt>
                <c:pt idx="10">
                  <c:v>812.75816846274597</c:v>
                </c:pt>
                <c:pt idx="11">
                  <c:v>785.99808902114489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4A0-4712-9F8B-979FBDE089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5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8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1897352116699693"/>
              <c:y val="0.904540362332757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+mn-ea"/>
                <a:ea typeface="+mn-ea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（ﾄﾝ）</a:t>
                </a:r>
              </a:p>
            </c:rich>
          </c:tx>
          <c:layout>
            <c:manualLayout>
              <c:xMode val="edge"/>
              <c:yMode val="edge"/>
              <c:x val="3.3232810184441228E-2"/>
              <c:y val="5.0498260888120691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+mj-ea"/>
                <a:ea typeface="+mj-ea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dispUnits>
          <c:builtInUnit val="thousands"/>
        </c:dispUnits>
      </c:valAx>
      <c:catAx>
        <c:axId val="11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j-ea"/>
                    <a:ea typeface="+mj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（円/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1344706911636042"/>
              <c:y val="5.390713355952456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267542098195995"/>
          <c:y val="2.5000065946530554E-2"/>
          <c:w val="0.27058798839278869"/>
          <c:h val="6.94447360746573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t" anchorCtr="1"/>
          <a:lstStyle/>
          <a:p>
            <a:pPr algn="ctr" rtl="0">
              <a:defRPr kumimoji="0" sz="1050" kern="1200">
                <a:solidFill>
                  <a:sysClr val="windowText" lastClr="000000"/>
                </a:solidFill>
                <a:latin typeface="+mj-ea"/>
                <a:ea typeface="+mj-ea"/>
              </a:defRPr>
            </a:pPr>
            <a:r>
              <a:rPr kumimoji="0" lang="en-US" altLang="ja-JP" sz="105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R３</a:t>
            </a:r>
            <a:r>
              <a:rPr kumimoji="0" lang="ja-JP" altLang="en-US" sz="105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　</a:t>
            </a:r>
            <a:r>
              <a:rPr kumimoji="0" lang="en-US" altLang="ja-JP" sz="105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 </a:t>
            </a:r>
            <a:r>
              <a:rPr kumimoji="0" lang="ja-JP" altLang="en-US" sz="105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月別入荷量及び販売単価</a:t>
            </a:r>
          </a:p>
        </c:rich>
      </c:tx>
      <c:layout>
        <c:manualLayout>
          <c:xMode val="edge"/>
          <c:yMode val="edge"/>
          <c:x val="0.19393458022840979"/>
          <c:y val="2.77797661655929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51232350893597E-2"/>
          <c:y val="0.14772893629454698"/>
          <c:w val="0.8897735761256903"/>
          <c:h val="0.72550597775173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'概要P.1-5'!$AM$70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81-4E21-BA8F-F47A92C0314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81-4E21-BA8F-F47A92C0314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81-4E21-BA8F-F47A92C0314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81-4E21-BA8F-F47A92C0314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81-4E21-BA8F-F47A92C0314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81-4E21-BA8F-F47A92C0314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681-4E21-BA8F-F47A92C0314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81-4E21-BA8F-F47A92C0314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681-4E21-BA8F-F47A92C0314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81-4E21-BA8F-F47A92C0314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81-4E21-BA8F-F47A92C0314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81-4E21-BA8F-F47A92C0314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81-4E21-BA8F-F47A92C0314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81-4E21-BA8F-F47A92C0314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81-4E21-BA8F-F47A92C0314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81-4E21-BA8F-F47A92C0314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81-4E21-BA8F-F47A92C0314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81-4E21-BA8F-F47A92C03140}"/>
                </c:ext>
              </c:extLst>
            </c:dLbl>
            <c:dLbl>
              <c:idx val="6"/>
              <c:layout>
                <c:manualLayout>
                  <c:x val="1.9956890863502396E-3"/>
                  <c:y val="0.39108686499511791"/>
                </c:manualLayout>
              </c:layout>
              <c:tx>
                <c:rich>
                  <a:bodyPr wrap="square" lIns="38100" tIns="19050" rIns="38100" bIns="19050">
                    <a:noAutofit/>
                  </a:bodyPr>
                  <a:lstStyle/>
                  <a:p>
                    <a:pPr>
                      <a:defRPr kumimoji="0" sz="120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00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73</a:t>
                    </a:r>
                    <a:endParaRPr kumimoji="0" lang="en-US" altLang="ja-JP" sz="1200" b="1" i="0" u="none" strike="noStrike" kern="1200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784703597257387E-2"/>
                      <c:h val="0.119389515344372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F681-4E21-BA8F-F47A92C0314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81-4E21-BA8F-F47A92C0314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81-4E21-BA8F-F47A92C03140}"/>
                </c:ext>
              </c:extLst>
            </c:dLbl>
            <c:dLbl>
              <c:idx val="9"/>
              <c:layout>
                <c:manualLayout>
                  <c:x val="7.3140192671446794E-2"/>
                  <c:y val="0.62795708556908192"/>
                </c:manualLayout>
              </c:layout>
              <c:tx>
                <c:rich>
                  <a:bodyPr>
                    <a:spAutoFit/>
                  </a:bodyPr>
                  <a:lstStyle/>
                  <a:p>
                    <a:pPr>
                      <a:defRPr kumimoji="0" sz="120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00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81-4E21-BA8F-F47A92C0314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81-4E21-BA8F-F47A92C0314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81-4E21-BA8F-F47A92C03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'概要P.1-5'!$AN$70:$AY$70</c:f>
              <c:numCache>
                <c:formatCode>#,##0_);[Red]\(#,##0\)</c:formatCode>
                <c:ptCount val="12"/>
                <c:pt idx="0">
                  <c:v>111375</c:v>
                </c:pt>
                <c:pt idx="1">
                  <c:v>86987</c:v>
                </c:pt>
                <c:pt idx="2">
                  <c:v>84813</c:v>
                </c:pt>
                <c:pt idx="3">
                  <c:v>79673.399999999994</c:v>
                </c:pt>
                <c:pt idx="4">
                  <c:v>78281.200000000012</c:v>
                </c:pt>
                <c:pt idx="5">
                  <c:v>82004.800000000003</c:v>
                </c:pt>
                <c:pt idx="6">
                  <c:v>72612</c:v>
                </c:pt>
                <c:pt idx="7">
                  <c:v>118705.20000000001</c:v>
                </c:pt>
                <c:pt idx="8">
                  <c:v>96599</c:v>
                </c:pt>
                <c:pt idx="9">
                  <c:v>121720.8</c:v>
                </c:pt>
                <c:pt idx="10">
                  <c:v>135713.20000000001</c:v>
                </c:pt>
                <c:pt idx="11">
                  <c:v>110017.4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681-4E21-BA8F-F47A92C031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'概要P.1-5'!$AM$72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D-F681-4E21-BA8F-F47A92C0314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F681-4E21-BA8F-F47A92C031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F-F681-4E21-BA8F-F47A92C0314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0-F681-4E21-BA8F-F47A92C0314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1-F681-4E21-BA8F-F47A92C0314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2-F681-4E21-BA8F-F47A92C0314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3-F681-4E21-BA8F-F47A92C0314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4-F681-4E21-BA8F-F47A92C0314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5-F681-4E21-BA8F-F47A92C0314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6-F681-4E21-BA8F-F47A92C0314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7-F681-4E21-BA8F-F47A92C0314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8-F681-4E21-BA8F-F47A92C0314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81-4E21-BA8F-F47A92C0314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81-4E21-BA8F-F47A92C0314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81-4E21-BA8F-F47A92C0314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81-4E21-BA8F-F47A92C0314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81-4E21-BA8F-F47A92C0314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81-4E21-BA8F-F47A92C0314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81-4E21-BA8F-F47A92C03140}"/>
                </c:ext>
              </c:extLst>
            </c:dLbl>
            <c:dLbl>
              <c:idx val="7"/>
              <c:layout>
                <c:manualLayout>
                  <c:x val="-0.55451642985967531"/>
                  <c:y val="-0.34331992630614006"/>
                </c:manualLayout>
              </c:layout>
              <c:tx>
                <c:rich>
                  <a:bodyPr>
                    <a:noAutofit/>
                  </a:bodyPr>
                  <a:lstStyle/>
                  <a:p>
                    <a:pPr>
                      <a:defRPr kumimoji="0" sz="110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733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782312925170066E-2"/>
                      <c:h val="9.3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F681-4E21-BA8F-F47A92C0314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81-4E21-BA8F-F47A92C0314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681-4E21-BA8F-F47A92C0314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681-4E21-BA8F-F47A92C03140}"/>
                </c:ext>
              </c:extLst>
            </c:dLbl>
            <c:dLbl>
              <c:idx val="11"/>
              <c:layout>
                <c:manualLayout>
                  <c:x val="-0.30001724365459898"/>
                  <c:y val="0.23477466340598202"/>
                </c:manualLayout>
              </c:layout>
              <c:tx>
                <c:rich>
                  <a:bodyPr>
                    <a:spAutoFit/>
                  </a:bodyPr>
                  <a:lstStyle/>
                  <a:p>
                    <a:pPr>
                      <a:defRPr kumimoji="0" sz="110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278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681-4E21-BA8F-F47A92C03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100"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'概要P.1-5'!$AN$72:$AY$72</c:f>
              <c:numCache>
                <c:formatCode>0</c:formatCode>
                <c:ptCount val="12"/>
                <c:pt idx="0">
                  <c:v>732.64641077441081</c:v>
                </c:pt>
                <c:pt idx="1">
                  <c:v>683.8096727097153</c:v>
                </c:pt>
                <c:pt idx="2">
                  <c:v>569.82222065013616</c:v>
                </c:pt>
                <c:pt idx="3">
                  <c:v>567.15434511392766</c:v>
                </c:pt>
                <c:pt idx="4">
                  <c:v>562.38517038573752</c:v>
                </c:pt>
                <c:pt idx="5">
                  <c:v>505.75922385031117</c:v>
                </c:pt>
                <c:pt idx="6">
                  <c:v>384.27233790558034</c:v>
                </c:pt>
                <c:pt idx="7">
                  <c:v>278.4808668870445</c:v>
                </c:pt>
                <c:pt idx="8">
                  <c:v>611.39865837120465</c:v>
                </c:pt>
                <c:pt idx="9">
                  <c:v>589.81035287313262</c:v>
                </c:pt>
                <c:pt idx="10">
                  <c:v>569.74915483534392</c:v>
                </c:pt>
                <c:pt idx="11">
                  <c:v>586.88977379941718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681-4E21-BA8F-F47A92C031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125583162694475"/>
              <c:y val="0.88218026723932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ﾄﾝ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+mj-ea"/>
                  <a:ea typeface="+mj-ea"/>
                  <a:cs typeface="ＭＳ ゴシック"/>
                </a:endParaRPr>
              </a:p>
            </c:rich>
          </c:tx>
          <c:layout>
            <c:manualLayout>
              <c:xMode val="edge"/>
              <c:yMode val="edge"/>
              <c:x val="1.4734401497399956E-2"/>
              <c:y val="7.3484848484848481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+mn-ea"/>
                <a:ea typeface="+mn-ea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dispUnits>
          <c:builtInUnit val="thousands"/>
        </c:dispUnits>
      </c:valAx>
      <c:catAx>
        <c:axId val="11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（円/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91780484543989638"/>
              <c:y val="3.792054402290622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355780437192648"/>
          <c:y val="2.1666666666666667E-2"/>
          <c:w val="0.23181573422455767"/>
          <c:h val="7.77780694079906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t" anchorCtr="1"/>
          <a:lstStyle/>
          <a:p>
            <a:pPr algn="ctr" rtl="0">
              <a:defRPr kumimoji="0" sz="1050" kern="1200">
                <a:solidFill>
                  <a:sysClr val="windowText" lastClr="000000"/>
                </a:solidFill>
              </a:defRPr>
            </a:pPr>
            <a:r>
              <a:rPr kumimoji="0" lang="en-US" altLang="ja-JP" sz="1050" b="0" i="0" u="none" strike="noStrike" kern="1200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R3</a:t>
            </a:r>
            <a:r>
              <a:rPr kumimoji="0" lang="ja-JP" altLang="en-US" sz="1050" b="0" i="0" u="none" strike="noStrike" kern="1200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rPr>
              <a:t>　月別入荷量及び販売単価</a:t>
            </a:r>
          </a:p>
        </c:rich>
      </c:tx>
      <c:layout>
        <c:manualLayout>
          <c:xMode val="edge"/>
          <c:yMode val="edge"/>
          <c:x val="0.16423334752074908"/>
          <c:y val="4.1513159478918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754458161865572E-2"/>
          <c:y val="0.11067839493036344"/>
          <c:w val="0.89163237311385457"/>
          <c:h val="0.74324324324324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'概要P.1-5'!$AM$75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BD9-4B58-B16F-60E610984C5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BD9-4B58-B16F-60E610984C5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BD9-4B58-B16F-60E610984C5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BD9-4B58-B16F-60E610984C5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BD9-4B58-B16F-60E610984C5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BD9-4B58-B16F-60E610984C5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BD9-4B58-B16F-60E610984C5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BD9-4B58-B16F-60E610984C5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BD9-4B58-B16F-60E610984C5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BD9-4B58-B16F-60E610984C5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BD9-4B58-B16F-60E610984C5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BD9-4B58-B16F-60E610984C5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D9-4B58-B16F-60E610984C5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D9-4B58-B16F-60E610984C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D9-4B58-B16F-60E610984C5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D9-4B58-B16F-60E610984C5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D9-4B58-B16F-60E610984C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D9-4B58-B16F-60E610984C52}"/>
                </c:ext>
              </c:extLst>
            </c:dLbl>
            <c:dLbl>
              <c:idx val="6"/>
              <c:layout>
                <c:manualLayout>
                  <c:x val="-0.29526694965598438"/>
                  <c:y val="0.2447435624600979"/>
                </c:manualLayout>
              </c:layout>
              <c:tx>
                <c:rich>
                  <a:bodyPr wrap="square" lIns="38100" tIns="19050" rIns="38100" bIns="19050">
                    <a:noAutofit/>
                  </a:bodyPr>
                  <a:lstStyle/>
                  <a:p>
                    <a:pPr>
                      <a:defRPr sz="12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altLang="ja-JP" sz="1200" b="1" i="0" u="none" strike="noStrike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449921414877634E-2"/>
                      <c:h val="0.113052421309876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9BD9-4B58-B16F-60E610984C5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D9-4B58-B16F-60E610984C5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D9-4B58-B16F-60E610984C5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D9-4B58-B16F-60E610984C52}"/>
                </c:ext>
              </c:extLst>
            </c:dLbl>
            <c:dLbl>
              <c:idx val="10"/>
              <c:layout>
                <c:manualLayout>
                  <c:x val="-4.7920964611933796E-4"/>
                  <c:y val="0.47712338322574543"/>
                </c:manualLayout>
              </c:layout>
              <c:tx>
                <c:rich>
                  <a:bodyPr wrap="square" lIns="38100" tIns="19050" rIns="38100" bIns="19050">
                    <a:noAutofit/>
                  </a:bodyPr>
                  <a:lstStyle/>
                  <a:p>
                    <a:pPr>
                      <a:defRPr kumimoji="0" sz="120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20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63923182441701E-2"/>
                      <c:h val="9.459459459459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9BD9-4B58-B16F-60E610984C5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D9-4B58-B16F-60E610984C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200"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'概要P.1-5'!$AN$75:$AY$75</c:f>
              <c:numCache>
                <c:formatCode>#,##0_);[Red]\(#,##0\)</c:formatCode>
                <c:ptCount val="12"/>
                <c:pt idx="0">
                  <c:v>23215.4</c:v>
                </c:pt>
                <c:pt idx="1">
                  <c:v>18565.400000000001</c:v>
                </c:pt>
                <c:pt idx="2">
                  <c:v>17398.2</c:v>
                </c:pt>
                <c:pt idx="3">
                  <c:v>20800.400000000001</c:v>
                </c:pt>
                <c:pt idx="4">
                  <c:v>19384.2</c:v>
                </c:pt>
                <c:pt idx="5">
                  <c:v>19768.400000000001</c:v>
                </c:pt>
                <c:pt idx="6">
                  <c:v>17880.400000000001</c:v>
                </c:pt>
                <c:pt idx="7">
                  <c:v>19885.2</c:v>
                </c:pt>
                <c:pt idx="8">
                  <c:v>17633.400000000001</c:v>
                </c:pt>
                <c:pt idx="9">
                  <c:v>27207.200000000001</c:v>
                </c:pt>
                <c:pt idx="10">
                  <c:v>32998.199999999997</c:v>
                </c:pt>
                <c:pt idx="11">
                  <c:v>20162.400000000001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BD9-4B58-B16F-60E610984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'概要P.1-5'!$AM$76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D-9BD9-4B58-B16F-60E610984C5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9BD9-4B58-B16F-60E610984C5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F-9BD9-4B58-B16F-60E610984C5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0-9BD9-4B58-B16F-60E610984C5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1-9BD9-4B58-B16F-60E610984C5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2-9BD9-4B58-B16F-60E610984C5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3-9BD9-4B58-B16F-60E610984C5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4-9BD9-4B58-B16F-60E610984C5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5-9BD9-4B58-B16F-60E610984C5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6-9BD9-4B58-B16F-60E610984C5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7-9BD9-4B58-B16F-60E610984C52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8-9BD9-4B58-B16F-60E610984C5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BD9-4B58-B16F-60E610984C5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BD9-4B58-B16F-60E610984C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BD9-4B58-B16F-60E610984C5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BD9-4B58-B16F-60E610984C5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BD9-4B58-B16F-60E610984C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BD9-4B58-B16F-60E610984C5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BD9-4B58-B16F-60E610984C5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BD9-4B58-B16F-60E610984C5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BD9-4B58-B16F-60E610984C5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BD9-4B58-B16F-60E610984C5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BD9-4B58-B16F-60E610984C52}"/>
                </c:ext>
              </c:extLst>
            </c:dLbl>
            <c:dLbl>
              <c:idx val="11"/>
              <c:layout>
                <c:manualLayout>
                  <c:x val="-0.56183892651278677"/>
                  <c:y val="-0.16380317325199215"/>
                </c:manualLayout>
              </c:layout>
              <c:tx>
                <c:rich>
                  <a:bodyPr wrap="square" lIns="38100" tIns="19050" rIns="38100" bIns="19050">
                    <a:spAutoFit/>
                  </a:bodyPr>
                  <a:lstStyle/>
                  <a:p>
                    <a:pPr>
                      <a:defRPr kumimoji="0" sz="1100" b="1" kern="1200">
                        <a:solidFill>
                          <a:srgbClr val="FF0000"/>
                        </a:solidFill>
                      </a:defRPr>
                    </a:pPr>
                    <a:r>
                      <a:rPr kumimoji="0" lang="en-US" altLang="ja-JP" sz="1100" b="1" i="0" u="none" strike="noStrike" kern="1200" baseline="0">
                        <a:solidFill>
                          <a:schemeClr val="tx1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613</a:t>
                    </a:r>
                    <a:endParaRPr kumimoji="0" lang="en-US" altLang="ja-JP" sz="1100" b="1" i="0" u="none" strike="noStrike" kern="1200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BD9-4B58-B16F-60E610984C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100">
                    <a:solidFill>
                      <a:srgbClr val="FF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'概要P.1-5'!$AN$76:$AY$76</c:f>
              <c:numCache>
                <c:formatCode>0</c:formatCode>
                <c:ptCount val="12"/>
                <c:pt idx="0">
                  <c:v>554.72638851796648</c:v>
                </c:pt>
                <c:pt idx="1">
                  <c:v>594.98868863584948</c:v>
                </c:pt>
                <c:pt idx="2">
                  <c:v>596.82685565173404</c:v>
                </c:pt>
                <c:pt idx="3">
                  <c:v>582.19375588930973</c:v>
                </c:pt>
                <c:pt idx="4">
                  <c:v>612.75048751044665</c:v>
                </c:pt>
                <c:pt idx="5">
                  <c:v>564.49818902895527</c:v>
                </c:pt>
                <c:pt idx="6">
                  <c:v>538.63778215252455</c:v>
                </c:pt>
                <c:pt idx="7">
                  <c:v>516.13179651197879</c:v>
                </c:pt>
                <c:pt idx="8">
                  <c:v>668.33928794220049</c:v>
                </c:pt>
                <c:pt idx="9">
                  <c:v>552.09646711164692</c:v>
                </c:pt>
                <c:pt idx="10">
                  <c:v>413.63465279924361</c:v>
                </c:pt>
                <c:pt idx="11">
                  <c:v>535.69986707931594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BD9-4B58-B16F-60E610984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1709778676314113"/>
              <c:y val="0.897946013629030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ゴシック"/>
                  </a:rPr>
                  <a:t>（ﾄﾝ）</a:t>
                </a:r>
              </a:p>
            </c:rich>
          </c:tx>
          <c:layout>
            <c:manualLayout>
              <c:xMode val="edge"/>
              <c:yMode val="edge"/>
              <c:x val="1.0287649854578989E-2"/>
              <c:y val="8.4898504659394643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dispUnits>
          <c:builtInUnit val="thousands"/>
        </c:dispUnits>
      </c:valAx>
      <c:catAx>
        <c:axId val="11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800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12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7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（円/</a:t>
                </a:r>
                <a:r>
                  <a:rPr lang="en-US" altLang="ja-JP" sz="7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2352575015960847"/>
              <c:y val="4.501673529340942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961145651017459"/>
          <c:y val="2.1448401982243195E-2"/>
          <c:w val="0.27784985360584441"/>
          <c:h val="7.22225138524351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t" anchorCtr="1"/>
          <a:lstStyle/>
          <a:p>
            <a:pPr algn="ctr" rtl="0">
              <a:defRPr kumimoji="0" sz="1050" kern="1200">
                <a:solidFill>
                  <a:sysClr val="windowText" lastClr="000000"/>
                </a:solidFill>
                <a:latin typeface="+mj-ea"/>
                <a:ea typeface="+mj-ea"/>
              </a:defRPr>
            </a:pPr>
            <a:r>
              <a:rPr kumimoji="0" lang="en-US" altLang="ja-JP" sz="105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R３</a:t>
            </a:r>
            <a:r>
              <a:rPr kumimoji="0" lang="ja-JP" altLang="en-US" sz="105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　月別入荷量及び販売単価</a:t>
            </a:r>
          </a:p>
        </c:rich>
      </c:tx>
      <c:layout>
        <c:manualLayout>
          <c:xMode val="edge"/>
          <c:yMode val="edge"/>
          <c:x val="0.11760610716343384"/>
          <c:y val="2.17490449832384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519511746038626E-2"/>
          <c:y val="0.1951219512195122"/>
          <c:w val="0.85832187070151311"/>
          <c:h val="0.643902439024390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'概要P.1-5'!$AM$79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'概要P.1-5'!$AN$79:$AY$79</c:f>
              <c:numCache>
                <c:formatCode>#,##0_);[Red]\(#,##0\)</c:formatCode>
                <c:ptCount val="12"/>
                <c:pt idx="0">
                  <c:v>9</c:v>
                </c:pt>
                <c:pt idx="1">
                  <c:v>6</c:v>
                </c:pt>
                <c:pt idx="2">
                  <c:v>1</c:v>
                </c:pt>
                <c:pt idx="3">
                  <c:v>6</c:v>
                </c:pt>
                <c:pt idx="4">
                  <c:v>6.3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4.3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6-4794-AEA2-332AEF06E4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'概要P.1-5'!$AM$80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>
                  <a:alpha val="96000"/>
                </a:srgb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D06-4794-AEA2-332AEF06E4E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3D06-4794-AEA2-332AEF06E4E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3D06-4794-AEA2-332AEF06E4E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3D06-4794-AEA2-332AEF06E4E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3D06-4794-AEA2-332AEF06E4E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3D06-4794-AEA2-332AEF06E4E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3D06-4794-AEA2-332AEF06E4E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3D06-4794-AEA2-332AEF06E4E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9-3D06-4794-AEA2-332AEF06E4E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A-3D06-4794-AEA2-332AEF06E4E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B-3D06-4794-AEA2-332AEF06E4E6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C-3D06-4794-AEA2-332AEF06E4E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06-4794-AEA2-332AEF06E4E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06-4794-AEA2-332AEF06E4E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06-4794-AEA2-332AEF06E4E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06-4794-AEA2-332AEF06E4E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06-4794-AEA2-332AEF06E4E6}"/>
                </c:ext>
              </c:extLst>
            </c:dLbl>
            <c:dLbl>
              <c:idx val="5"/>
              <c:layout>
                <c:manualLayout>
                  <c:x val="-0.38328324213710574"/>
                  <c:y val="-0.32660313337121527"/>
                </c:manualLayout>
              </c:layout>
              <c:tx>
                <c:rich>
                  <a:bodyPr>
                    <a:spAutoFit/>
                  </a:bodyPr>
                  <a:lstStyle/>
                  <a:p>
                    <a:pPr>
                      <a:defRPr kumimoji="0" sz="110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06-4794-AEA2-332AEF06E4E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06-4794-AEA2-332AEF06E4E6}"/>
                </c:ext>
              </c:extLst>
            </c:dLbl>
            <c:dLbl>
              <c:idx val="7"/>
              <c:layout>
                <c:manualLayout>
                  <c:x val="-2.5473217154595704E-2"/>
                  <c:y val="-9.4926701235516289E-2"/>
                </c:manualLayout>
              </c:layout>
              <c:tx>
                <c:rich>
                  <a:bodyPr wrap="square" lIns="38100" tIns="19050" rIns="38100" bIns="19050">
                    <a:noAutofit/>
                  </a:bodyPr>
                  <a:lstStyle/>
                  <a:p>
                    <a:pPr>
                      <a:defRPr kumimoji="0" sz="1100" b="1" kern="1200">
                        <a:solidFill>
                          <a:sysClr val="windowText" lastClr="000000"/>
                        </a:solidFill>
                      </a:defRPr>
                    </a:pPr>
                    <a:r>
                      <a:rPr kumimoji="0" lang="en-US" altLang="ja-JP" sz="1100" b="1" i="0" u="none" strike="noStrike" kern="1200" baseline="0">
                        <a:solidFill>
                          <a:sysClr val="windowText" lastClr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10,800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28198074277854E-2"/>
                      <c:h val="0.112195121951219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3D06-4794-AEA2-332AEF06E4E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06-4794-AEA2-332AEF06E4E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06-4794-AEA2-332AEF06E4E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06-4794-AEA2-332AEF06E4E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D06-4794-AEA2-332AEF06E4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100"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'概要P.1-5'!$AN$80:$AY$80</c:f>
              <c:numCache>
                <c:formatCode>#,##0_);[Red]\(#,##0\)</c:formatCode>
                <c:ptCount val="12"/>
                <c:pt idx="0">
                  <c:v>4200</c:v>
                </c:pt>
                <c:pt idx="1">
                  <c:v>2700</c:v>
                </c:pt>
                <c:pt idx="2">
                  <c:v>10800</c:v>
                </c:pt>
                <c:pt idx="3">
                  <c:v>2700</c:v>
                </c:pt>
                <c:pt idx="4">
                  <c:v>2593.6507936507937</c:v>
                </c:pt>
                <c:pt idx="5">
                  <c:v>0</c:v>
                </c:pt>
                <c:pt idx="6">
                  <c:v>0</c:v>
                </c:pt>
                <c:pt idx="7">
                  <c:v>10800</c:v>
                </c:pt>
                <c:pt idx="8">
                  <c:v>10800</c:v>
                </c:pt>
                <c:pt idx="9">
                  <c:v>5702.5</c:v>
                </c:pt>
                <c:pt idx="10">
                  <c:v>2665.1162790697676</c:v>
                </c:pt>
                <c:pt idx="11">
                  <c:v>7236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D06-4794-AEA2-332AEF06E4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0775007290755327"/>
              <c:y val="0.83048907252930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kg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4767204946839273E-2"/>
              <c:y val="1.24120464323402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5"/>
      </c:valAx>
      <c:catAx>
        <c:axId val="11"/>
        <c:scaling>
          <c:orientation val="minMax"/>
        </c:scaling>
        <c:delete val="1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円／㎏）</a:t>
                </a:r>
              </a:p>
            </c:rich>
          </c:tx>
          <c:layout>
            <c:manualLayout>
              <c:xMode val="edge"/>
              <c:yMode val="edge"/>
              <c:x val="0.88186113422814016"/>
              <c:y val="3.3789402562303473E-3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057448473242133"/>
          <c:y val="4.0954331350919547E-2"/>
          <c:w val="0.29765487333460711"/>
          <c:h val="7.22225138524351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4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050">
                <a:solidFill>
                  <a:sysClr val="windowText" lastClr="000000"/>
                </a:solidFill>
                <a:latin typeface="+mj-ea"/>
                <a:ea typeface="+mj-ea"/>
              </a:defRPr>
            </a:pP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R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２　</a:t>
            </a:r>
            <a:r>
              <a:rPr lang="en-US" altLang="ja-JP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 </a:t>
            </a:r>
            <a:r>
              <a:rPr lang="ja-JP" altLang="en-US" sz="1050" b="0" i="0" u="none" strike="noStrike" baseline="0">
                <a:solidFill>
                  <a:sysClr val="windowText" lastClr="000000"/>
                </a:solidFill>
                <a:latin typeface="+mj-ea"/>
                <a:ea typeface="+mj-ea"/>
                <a:cs typeface="ＭＳ Ｐゴシック"/>
              </a:rPr>
              <a:t>月別入荷量及び販売単価</a:t>
            </a:r>
          </a:p>
        </c:rich>
      </c:tx>
      <c:layout>
        <c:manualLayout>
          <c:xMode val="edge"/>
          <c:yMode val="edge"/>
          <c:x val="0.33460022195212175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678463402774474E-2"/>
          <c:y val="0.13518525300616493"/>
          <c:w val="0.87088548059605608"/>
          <c:h val="0.736725817665000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'概要P.1-5'!$AM$83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'概要P.1-5'!$AN$83:$AY$83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8-4C94-9E48-D8E3DAC41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"/>
        <c:axId val="2"/>
      </c:barChart>
      <c:lineChart>
        <c:grouping val="standard"/>
        <c:varyColors val="0"/>
        <c:ser>
          <c:idx val="2"/>
          <c:order val="1"/>
          <c:tx>
            <c:strRef>
              <c:f>'概要P.1-5'!$AM$84</c:f>
              <c:strCache>
                <c:ptCount val="1"/>
                <c:pt idx="0">
                  <c:v>販売単価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'概要P.1-5'!$AN$84:$AY$84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B8-4C94-9E48-D8E3DAC41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ゴシック"/>
                  </a:rPr>
                  <a:t>（月）</a:t>
                </a:r>
              </a:p>
            </c:rich>
          </c:tx>
          <c:layout>
            <c:manualLayout>
              <c:xMode val="edge"/>
              <c:yMode val="edge"/>
              <c:x val="0.90402790255244936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100">
                    <a:solidFill>
                      <a:srgbClr val="000000"/>
                    </a:solidFill>
                    <a:latin typeface="+mn-ea"/>
                    <a:ea typeface="+mn-ea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ゴシック"/>
                  </a:rPr>
                  <a:t>（Kg）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+mn-ea"/>
                  <a:ea typeface="+mn-ea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1.1555602529549579E-3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crossBetween val="between"/>
        <c:majorUnit val="1"/>
      </c:valAx>
      <c:catAx>
        <c:axId val="11"/>
        <c:scaling>
          <c:orientation val="minMax"/>
        </c:scaling>
        <c:delete val="1"/>
        <c:axPos val="b"/>
        <c:numFmt formatCode="#,##0_);[Red]\(#,##0\)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12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Ｐゴシック"/>
                  </a:rPr>
                  <a:t>（円/Kg）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0042787436805294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"/>
        <c:crosses val="max"/>
        <c:crossBetween val="between"/>
        <c:majorUnit val="300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chart" Target="../charts/chart25.xml"/><Relationship Id="rId18" Type="http://schemas.openxmlformats.org/officeDocument/2006/relationships/chart" Target="../charts/chart30.xml"/><Relationship Id="rId3" Type="http://schemas.openxmlformats.org/officeDocument/2006/relationships/chart" Target="../charts/chart15.xml"/><Relationship Id="rId21" Type="http://schemas.openxmlformats.org/officeDocument/2006/relationships/chart" Target="../charts/chart33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17" Type="http://schemas.openxmlformats.org/officeDocument/2006/relationships/chart" Target="../charts/chart29.xml"/><Relationship Id="rId2" Type="http://schemas.openxmlformats.org/officeDocument/2006/relationships/chart" Target="../charts/chart14.xml"/><Relationship Id="rId16" Type="http://schemas.openxmlformats.org/officeDocument/2006/relationships/chart" Target="../charts/chart28.xml"/><Relationship Id="rId20" Type="http://schemas.openxmlformats.org/officeDocument/2006/relationships/chart" Target="../charts/chart32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24" Type="http://schemas.openxmlformats.org/officeDocument/2006/relationships/chart" Target="../charts/chart36.xml"/><Relationship Id="rId5" Type="http://schemas.openxmlformats.org/officeDocument/2006/relationships/chart" Target="../charts/chart17.xml"/><Relationship Id="rId15" Type="http://schemas.openxmlformats.org/officeDocument/2006/relationships/chart" Target="../charts/chart27.xml"/><Relationship Id="rId23" Type="http://schemas.openxmlformats.org/officeDocument/2006/relationships/chart" Target="../charts/chart35.xml"/><Relationship Id="rId10" Type="http://schemas.openxmlformats.org/officeDocument/2006/relationships/chart" Target="../charts/chart22.xml"/><Relationship Id="rId19" Type="http://schemas.openxmlformats.org/officeDocument/2006/relationships/chart" Target="../charts/chart31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chart" Target="../charts/chart26.xml"/><Relationship Id="rId22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104140</xdr:colOff>
      <xdr:row>43</xdr:row>
      <xdr:rowOff>419100</xdr:rowOff>
    </xdr:from>
    <xdr:to>
      <xdr:col>35</xdr:col>
      <xdr:colOff>13970</xdr:colOff>
      <xdr:row>52</xdr:row>
      <xdr:rowOff>104140</xdr:rowOff>
    </xdr:to>
    <xdr:graphicFrame macro="">
      <xdr:nvGraphicFramePr>
        <xdr:cNvPr id="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57</xdr:row>
      <xdr:rowOff>38100</xdr:rowOff>
    </xdr:from>
    <xdr:to>
      <xdr:col>34</xdr:col>
      <xdr:colOff>171450</xdr:colOff>
      <xdr:row>65</xdr:row>
      <xdr:rowOff>142875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47625</xdr:colOff>
      <xdr:row>71</xdr:row>
      <xdr:rowOff>38100</xdr:rowOff>
    </xdr:from>
    <xdr:to>
      <xdr:col>34</xdr:col>
      <xdr:colOff>133350</xdr:colOff>
      <xdr:row>79</xdr:row>
      <xdr:rowOff>152400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38100</xdr:colOff>
      <xdr:row>97</xdr:row>
      <xdr:rowOff>60325</xdr:rowOff>
    </xdr:from>
    <xdr:to>
      <xdr:col>35</xdr:col>
      <xdr:colOff>10160</xdr:colOff>
      <xdr:row>106</xdr:row>
      <xdr:rowOff>130810</xdr:rowOff>
    </xdr:to>
    <xdr:graphicFrame macro="">
      <xdr:nvGraphicFramePr>
        <xdr:cNvPr id="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83185</xdr:colOff>
      <xdr:row>111</xdr:row>
      <xdr:rowOff>28575</xdr:rowOff>
    </xdr:from>
    <xdr:to>
      <xdr:col>34</xdr:col>
      <xdr:colOff>182245</xdr:colOff>
      <xdr:row>121</xdr:row>
      <xdr:rowOff>0</xdr:rowOff>
    </xdr:to>
    <xdr:graphicFrame macro="">
      <xdr:nvGraphicFramePr>
        <xdr:cNvPr id="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163195</xdr:colOff>
      <xdr:row>126</xdr:row>
      <xdr:rowOff>21590</xdr:rowOff>
    </xdr:from>
    <xdr:to>
      <xdr:col>34</xdr:col>
      <xdr:colOff>161925</xdr:colOff>
      <xdr:row>134</xdr:row>
      <xdr:rowOff>172085</xdr:rowOff>
    </xdr:to>
    <xdr:graphicFrame macro="">
      <xdr:nvGraphicFramePr>
        <xdr:cNvPr id="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</xdr:colOff>
      <xdr:row>140</xdr:row>
      <xdr:rowOff>0</xdr:rowOff>
    </xdr:from>
    <xdr:to>
      <xdr:col>34</xdr:col>
      <xdr:colOff>143510</xdr:colOff>
      <xdr:row>148</xdr:row>
      <xdr:rowOff>133985</xdr:rowOff>
    </xdr:to>
    <xdr:graphicFrame macro="">
      <xdr:nvGraphicFramePr>
        <xdr:cNvPr id="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154305</xdr:colOff>
      <xdr:row>152</xdr:row>
      <xdr:rowOff>38735</xdr:rowOff>
    </xdr:from>
    <xdr:to>
      <xdr:col>35</xdr:col>
      <xdr:colOff>89535</xdr:colOff>
      <xdr:row>160</xdr:row>
      <xdr:rowOff>54610</xdr:rowOff>
    </xdr:to>
    <xdr:graphicFrame macro="">
      <xdr:nvGraphicFramePr>
        <xdr:cNvPr id="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9525</xdr:colOff>
      <xdr:row>164</xdr:row>
      <xdr:rowOff>164465</xdr:rowOff>
    </xdr:from>
    <xdr:to>
      <xdr:col>34</xdr:col>
      <xdr:colOff>180975</xdr:colOff>
      <xdr:row>173</xdr:row>
      <xdr:rowOff>88265</xdr:rowOff>
    </xdr:to>
    <xdr:graphicFrame macro="">
      <xdr:nvGraphicFramePr>
        <xdr:cNvPr id="1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6985</xdr:colOff>
      <xdr:row>178</xdr:row>
      <xdr:rowOff>97155</xdr:rowOff>
    </xdr:from>
    <xdr:to>
      <xdr:col>34</xdr:col>
      <xdr:colOff>158750</xdr:colOff>
      <xdr:row>186</xdr:row>
      <xdr:rowOff>182880</xdr:rowOff>
    </xdr:to>
    <xdr:graphicFrame macro="">
      <xdr:nvGraphicFramePr>
        <xdr:cNvPr id="1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30480</xdr:colOff>
      <xdr:row>192</xdr:row>
      <xdr:rowOff>138430</xdr:rowOff>
    </xdr:from>
    <xdr:to>
      <xdr:col>34</xdr:col>
      <xdr:colOff>161925</xdr:colOff>
      <xdr:row>202</xdr:row>
      <xdr:rowOff>180975</xdr:rowOff>
    </xdr:to>
    <xdr:graphicFrame macro="">
      <xdr:nvGraphicFramePr>
        <xdr:cNvPr id="1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11430</xdr:colOff>
      <xdr:row>85</xdr:row>
      <xdr:rowOff>9525</xdr:rowOff>
    </xdr:from>
    <xdr:to>
      <xdr:col>34</xdr:col>
      <xdr:colOff>170815</xdr:colOff>
      <xdr:row>93</xdr:row>
      <xdr:rowOff>142875</xdr:rowOff>
    </xdr:to>
    <xdr:graphicFrame macro="">
      <xdr:nvGraphicFramePr>
        <xdr:cNvPr id="1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0.79065</cdr:x>
      <cdr:y>0.2252</cdr:y>
    </cdr:from>
    <cdr:to>
      <cdr:x>0.87989</cdr:x>
      <cdr:y>0.38606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455795" y="373380"/>
          <a:ext cx="5029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200"/>
            <a:t>414</a:t>
          </a:r>
          <a:endParaRPr lang="ja-JP" altLang="en-US" sz="12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0.17775</cdr:x>
      <cdr:y>0.21</cdr:y>
    </cdr:from>
    <cdr:to>
      <cdr:x>0.279</cdr:x>
      <cdr:y>0.336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104219" y="323373"/>
          <a:ext cx="628985" cy="194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r>
            <a:rPr lang="ja-JP" altLang="en-US" sz="1100" b="1"/>
            <a:t>10800</a:t>
          </a:r>
        </a:p>
      </cdr:txBody>
    </cdr:sp>
  </cdr:relSizeAnchor>
  <cdr:relSizeAnchor xmlns:cdr="http://schemas.openxmlformats.org/drawingml/2006/chartDrawing">
    <cdr:from>
      <cdr:x>0.009</cdr:x>
      <cdr:y>0.03225</cdr:y>
    </cdr:from>
    <cdr:to>
      <cdr:x>0.10275</cdr:x>
      <cdr:y>0.16925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55909" y="49660"/>
          <a:ext cx="582394" cy="21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0.7525</cdr:x>
      <cdr:y>0.47725</cdr:y>
    </cdr:from>
    <cdr:to>
      <cdr:x>0.82875</cdr:x>
      <cdr:y>0.59225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4674684" y="734905"/>
          <a:ext cx="473680" cy="177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0.75341</cdr:x>
      <cdr:y>0.42021</cdr:y>
    </cdr:from>
    <cdr:to>
      <cdr:x>0.8539</cdr:x>
      <cdr:y>0.53382</cdr:y>
    </cdr:to>
    <cdr:sp macro="" textlink="">
      <cdr:nvSpPr>
        <cdr:cNvPr id="11" name="テキスト 9"/>
        <cdr:cNvSpPr txBox="1"/>
      </cdr:nvSpPr>
      <cdr:spPr>
        <a:xfrm xmlns:a="http://schemas.openxmlformats.org/drawingml/2006/main">
          <a:off x="4233951" y="647064"/>
          <a:ext cx="564729" cy="17494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/>
        <a:lstStyle xmlns:a="http://schemas.openxmlformats.org/drawingml/2006/main"/>
        <a:p xmlns:a="http://schemas.openxmlformats.org/drawingml/2006/main">
          <a:r>
            <a:rPr lang="ja-JP" altLang="en-US" b="1"/>
            <a:t>2,665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0.361</cdr:x>
      <cdr:y>0.27075</cdr:y>
    </cdr:from>
    <cdr:to>
      <cdr:x>0.59</cdr:x>
      <cdr:y>0.449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261861" y="30946"/>
          <a:ext cx="1434809" cy="20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r>
            <a:rPr lang="en-US" altLang="ja-JP" sz="1100" b="1"/>
            <a:t>R2</a:t>
          </a:r>
          <a:r>
            <a:rPr lang="ja-JP" altLang="en-US" sz="1100" b="1"/>
            <a:t>年度　取扱なし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0.50576</cdr:x>
      <cdr:y>0.20727</cdr:y>
    </cdr:from>
    <cdr:to>
      <cdr:x>0.59326</cdr:x>
      <cdr:y>0.32252</cdr:y>
    </cdr:to>
    <cdr:sp macro="" textlink="">
      <cdr:nvSpPr>
        <cdr:cNvPr id="3" name="テキスト 2"/>
        <cdr:cNvSpPr txBox="1"/>
      </cdr:nvSpPr>
      <cdr:spPr>
        <a:xfrm xmlns:a="http://schemas.openxmlformats.org/drawingml/2006/main">
          <a:off x="2849009" y="403676"/>
          <a:ext cx="492895" cy="224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/>
        <a:lstStyle xmlns:a="http://schemas.openxmlformats.org/drawingml/2006/main"/>
        <a:p xmlns:a="http://schemas.openxmlformats.org/drawingml/2006/main">
          <a:r>
            <a:rPr lang="ja-JP" altLang="en-US" sz="1200"/>
            <a:t>817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37465</xdr:colOff>
      <xdr:row>26</xdr:row>
      <xdr:rowOff>102870</xdr:rowOff>
    </xdr:from>
    <xdr:to>
      <xdr:col>14</xdr:col>
      <xdr:colOff>596900</xdr:colOff>
      <xdr:row>37</xdr:row>
      <xdr:rowOff>177800</xdr:rowOff>
    </xdr:to>
    <xdr:graphicFrame macro="">
      <xdr:nvGraphicFramePr>
        <xdr:cNvPr id="2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182245</xdr:colOff>
      <xdr:row>8</xdr:row>
      <xdr:rowOff>127635</xdr:rowOff>
    </xdr:from>
    <xdr:to>
      <xdr:col>14</xdr:col>
      <xdr:colOff>575945</xdr:colOff>
      <xdr:row>21</xdr:row>
      <xdr:rowOff>135890</xdr:rowOff>
    </xdr:to>
    <xdr:graphicFrame macro="">
      <xdr:nvGraphicFramePr>
        <xdr:cNvPr id="3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146050</xdr:colOff>
      <xdr:row>65</xdr:row>
      <xdr:rowOff>38100</xdr:rowOff>
    </xdr:from>
    <xdr:to>
      <xdr:col>14</xdr:col>
      <xdr:colOff>542290</xdr:colOff>
      <xdr:row>75</xdr:row>
      <xdr:rowOff>144780</xdr:rowOff>
    </xdr:to>
    <xdr:graphicFrame macro="">
      <xdr:nvGraphicFramePr>
        <xdr:cNvPr id="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28575</xdr:colOff>
      <xdr:row>48</xdr:row>
      <xdr:rowOff>26035</xdr:rowOff>
    </xdr:from>
    <xdr:to>
      <xdr:col>14</xdr:col>
      <xdr:colOff>638175</xdr:colOff>
      <xdr:row>60</xdr:row>
      <xdr:rowOff>177800</xdr:rowOff>
    </xdr:to>
    <xdr:graphicFrame macro="">
      <xdr:nvGraphicFramePr>
        <xdr:cNvPr id="5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142875</xdr:colOff>
      <xdr:row>102</xdr:row>
      <xdr:rowOff>111760</xdr:rowOff>
    </xdr:from>
    <xdr:to>
      <xdr:col>14</xdr:col>
      <xdr:colOff>568325</xdr:colOff>
      <xdr:row>113</xdr:row>
      <xdr:rowOff>187325</xdr:rowOff>
    </xdr:to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156845</xdr:colOff>
      <xdr:row>84</xdr:row>
      <xdr:rowOff>156210</xdr:rowOff>
    </xdr:from>
    <xdr:to>
      <xdr:col>14</xdr:col>
      <xdr:colOff>537845</xdr:colOff>
      <xdr:row>97</xdr:row>
      <xdr:rowOff>164465</xdr:rowOff>
    </xdr:to>
    <xdr:graphicFrame macro=""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5715</xdr:colOff>
      <xdr:row>140</xdr:row>
      <xdr:rowOff>123190</xdr:rowOff>
    </xdr:from>
    <xdr:to>
      <xdr:col>14</xdr:col>
      <xdr:colOff>586105</xdr:colOff>
      <xdr:row>151</xdr:row>
      <xdr:rowOff>146685</xdr:rowOff>
    </xdr:to>
    <xdr:graphicFrame macro="">
      <xdr:nvGraphicFramePr>
        <xdr:cNvPr id="8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28575</xdr:colOff>
      <xdr:row>123</xdr:row>
      <xdr:rowOff>26035</xdr:rowOff>
    </xdr:from>
    <xdr:to>
      <xdr:col>14</xdr:col>
      <xdr:colOff>638175</xdr:colOff>
      <xdr:row>135</xdr:row>
      <xdr:rowOff>177800</xdr:rowOff>
    </xdr:to>
    <xdr:graphicFrame macro="">
      <xdr:nvGraphicFramePr>
        <xdr:cNvPr id="9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19050</xdr:colOff>
      <xdr:row>178</xdr:row>
      <xdr:rowOff>121920</xdr:rowOff>
    </xdr:from>
    <xdr:to>
      <xdr:col>14</xdr:col>
      <xdr:colOff>577850</xdr:colOff>
      <xdr:row>190</xdr:row>
      <xdr:rowOff>6985</xdr:rowOff>
    </xdr:to>
    <xdr:graphicFrame macro="">
      <xdr:nvGraphicFramePr>
        <xdr:cNvPr id="10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4445</xdr:colOff>
      <xdr:row>160</xdr:row>
      <xdr:rowOff>118110</xdr:rowOff>
    </xdr:from>
    <xdr:to>
      <xdr:col>14</xdr:col>
      <xdr:colOff>585470</xdr:colOff>
      <xdr:row>173</xdr:row>
      <xdr:rowOff>126365</xdr:rowOff>
    </xdr:to>
    <xdr:graphicFrame macro="">
      <xdr:nvGraphicFramePr>
        <xdr:cNvPr id="11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175260</xdr:colOff>
      <xdr:row>217</xdr:row>
      <xdr:rowOff>47625</xdr:rowOff>
    </xdr:from>
    <xdr:to>
      <xdr:col>14</xdr:col>
      <xdr:colOff>614680</xdr:colOff>
      <xdr:row>227</xdr:row>
      <xdr:rowOff>142875</xdr:rowOff>
    </xdr:to>
    <xdr:graphicFrame macro="">
      <xdr:nvGraphicFramePr>
        <xdr:cNvPr id="1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90805</xdr:colOff>
      <xdr:row>199</xdr:row>
      <xdr:rowOff>155575</xdr:rowOff>
    </xdr:from>
    <xdr:to>
      <xdr:col>14</xdr:col>
      <xdr:colOff>662305</xdr:colOff>
      <xdr:row>212</xdr:row>
      <xdr:rowOff>117475</xdr:rowOff>
    </xdr:to>
    <xdr:graphicFrame macro="">
      <xdr:nvGraphicFramePr>
        <xdr:cNvPr id="1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37465</xdr:colOff>
      <xdr:row>254</xdr:row>
      <xdr:rowOff>102870</xdr:rowOff>
    </xdr:from>
    <xdr:to>
      <xdr:col>14</xdr:col>
      <xdr:colOff>596900</xdr:colOff>
      <xdr:row>265</xdr:row>
      <xdr:rowOff>177800</xdr:rowOff>
    </xdr:to>
    <xdr:graphicFrame macro="">
      <xdr:nvGraphicFramePr>
        <xdr:cNvPr id="14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182245</xdr:colOff>
      <xdr:row>236</xdr:row>
      <xdr:rowOff>127635</xdr:rowOff>
    </xdr:from>
    <xdr:to>
      <xdr:col>14</xdr:col>
      <xdr:colOff>575945</xdr:colOff>
      <xdr:row>249</xdr:row>
      <xdr:rowOff>135890</xdr:rowOff>
    </xdr:to>
    <xdr:graphicFrame macro="">
      <xdr:nvGraphicFramePr>
        <xdr:cNvPr id="15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5715</xdr:colOff>
      <xdr:row>292</xdr:row>
      <xdr:rowOff>123190</xdr:rowOff>
    </xdr:from>
    <xdr:to>
      <xdr:col>14</xdr:col>
      <xdr:colOff>586105</xdr:colOff>
      <xdr:row>303</xdr:row>
      <xdr:rowOff>146685</xdr:rowOff>
    </xdr:to>
    <xdr:graphicFrame macro="">
      <xdr:nvGraphicFramePr>
        <xdr:cNvPr id="16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19050</xdr:colOff>
      <xdr:row>274</xdr:row>
      <xdr:rowOff>190500</xdr:rowOff>
    </xdr:from>
    <xdr:to>
      <xdr:col>14</xdr:col>
      <xdr:colOff>629920</xdr:colOff>
      <xdr:row>287</xdr:row>
      <xdr:rowOff>151765</xdr:rowOff>
    </xdr:to>
    <xdr:graphicFrame macro="">
      <xdr:nvGraphicFramePr>
        <xdr:cNvPr id="17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19050</xdr:colOff>
      <xdr:row>330</xdr:row>
      <xdr:rowOff>149860</xdr:rowOff>
    </xdr:from>
    <xdr:to>
      <xdr:col>14</xdr:col>
      <xdr:colOff>577850</xdr:colOff>
      <xdr:row>342</xdr:row>
      <xdr:rowOff>34925</xdr:rowOff>
    </xdr:to>
    <xdr:graphicFrame macro="">
      <xdr:nvGraphicFramePr>
        <xdr:cNvPr id="18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182245</xdr:colOff>
      <xdr:row>312</xdr:row>
      <xdr:rowOff>127635</xdr:rowOff>
    </xdr:from>
    <xdr:to>
      <xdr:col>14</xdr:col>
      <xdr:colOff>575945</xdr:colOff>
      <xdr:row>325</xdr:row>
      <xdr:rowOff>135890</xdr:rowOff>
    </xdr:to>
    <xdr:graphicFrame macro="">
      <xdr:nvGraphicFramePr>
        <xdr:cNvPr id="19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182245</xdr:colOff>
      <xdr:row>368</xdr:row>
      <xdr:rowOff>85090</xdr:rowOff>
    </xdr:from>
    <xdr:to>
      <xdr:col>14</xdr:col>
      <xdr:colOff>575945</xdr:colOff>
      <xdr:row>379</xdr:row>
      <xdr:rowOff>108585</xdr:rowOff>
    </xdr:to>
    <xdr:graphicFrame macro="">
      <xdr:nvGraphicFramePr>
        <xdr:cNvPr id="20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28575</xdr:colOff>
      <xdr:row>351</xdr:row>
      <xdr:rowOff>26035</xdr:rowOff>
    </xdr:from>
    <xdr:to>
      <xdr:col>14</xdr:col>
      <xdr:colOff>638175</xdr:colOff>
      <xdr:row>363</xdr:row>
      <xdr:rowOff>177800</xdr:rowOff>
    </xdr:to>
    <xdr:graphicFrame macro="">
      <xdr:nvGraphicFramePr>
        <xdr:cNvPr id="2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7620</xdr:colOff>
      <xdr:row>406</xdr:row>
      <xdr:rowOff>19685</xdr:rowOff>
    </xdr:from>
    <xdr:to>
      <xdr:col>14</xdr:col>
      <xdr:colOff>566420</xdr:colOff>
      <xdr:row>417</xdr:row>
      <xdr:rowOff>93980</xdr:rowOff>
    </xdr:to>
    <xdr:graphicFrame macro="">
      <xdr:nvGraphicFramePr>
        <xdr:cNvPr id="22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179705</xdr:colOff>
      <xdr:row>388</xdr:row>
      <xdr:rowOff>43815</xdr:rowOff>
    </xdr:from>
    <xdr:to>
      <xdr:col>14</xdr:col>
      <xdr:colOff>575945</xdr:colOff>
      <xdr:row>401</xdr:row>
      <xdr:rowOff>52070</xdr:rowOff>
    </xdr:to>
    <xdr:graphicFrame macro="">
      <xdr:nvGraphicFramePr>
        <xdr:cNvPr id="23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4445</xdr:colOff>
      <xdr:row>444</xdr:row>
      <xdr:rowOff>107315</xdr:rowOff>
    </xdr:from>
    <xdr:to>
      <xdr:col>14</xdr:col>
      <xdr:colOff>584200</xdr:colOff>
      <xdr:row>455</xdr:row>
      <xdr:rowOff>130810</xdr:rowOff>
    </xdr:to>
    <xdr:graphicFrame macro="">
      <xdr:nvGraphicFramePr>
        <xdr:cNvPr id="2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9525</xdr:colOff>
      <xdr:row>426</xdr:row>
      <xdr:rowOff>83185</xdr:rowOff>
    </xdr:from>
    <xdr:to>
      <xdr:col>14</xdr:col>
      <xdr:colOff>514350</xdr:colOff>
      <xdr:row>440</xdr:row>
      <xdr:rowOff>95250</xdr:rowOff>
    </xdr:to>
    <xdr:graphicFrame macro="">
      <xdr:nvGraphicFramePr>
        <xdr:cNvPr id="25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oneCellAnchor>
    <xdr:from>
      <xdr:col>14</xdr:col>
      <xdr:colOff>342900</xdr:colOff>
      <xdr:row>328</xdr:row>
      <xdr:rowOff>123825</xdr:rowOff>
    </xdr:from>
    <xdr:ext cx="184150" cy="264795"/>
    <xdr:sp macro="" textlink="">
      <xdr:nvSpPr>
        <xdr:cNvPr id="26" name="テキスト ボックス 25"/>
        <xdr:cNvSpPr txBox="1"/>
      </xdr:nvSpPr>
      <xdr:spPr>
        <a:xfrm>
          <a:off x="9808210" y="62988825"/>
          <a:ext cx="184150" cy="26479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342900</xdr:colOff>
      <xdr:row>118</xdr:row>
      <xdr:rowOff>9525</xdr:rowOff>
    </xdr:from>
    <xdr:ext cx="371475" cy="188595"/>
    <xdr:sp macro="" textlink="">
      <xdr:nvSpPr>
        <xdr:cNvPr id="29" name="テキスト ボックス 28"/>
        <xdr:cNvSpPr txBox="1"/>
      </xdr:nvSpPr>
      <xdr:spPr>
        <a:xfrm>
          <a:off x="6128385" y="22679025"/>
          <a:ext cx="371475" cy="18859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342900</xdr:colOff>
      <xdr:row>118</xdr:row>
      <xdr:rowOff>9525</xdr:rowOff>
    </xdr:from>
    <xdr:ext cx="371475" cy="188595"/>
    <xdr:sp macro="" textlink="">
      <xdr:nvSpPr>
        <xdr:cNvPr id="30" name="テキスト ボックス 29"/>
        <xdr:cNvSpPr txBox="1"/>
      </xdr:nvSpPr>
      <xdr:spPr>
        <a:xfrm>
          <a:off x="6864350" y="22679025"/>
          <a:ext cx="371475" cy="18859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428625</xdr:colOff>
      <xdr:row>117</xdr:row>
      <xdr:rowOff>180975</xdr:rowOff>
    </xdr:from>
    <xdr:ext cx="356235" cy="207010"/>
    <xdr:sp macro="" textlink="">
      <xdr:nvSpPr>
        <xdr:cNvPr id="31" name="テキスト ボックス 30"/>
        <xdr:cNvSpPr txBox="1"/>
      </xdr:nvSpPr>
      <xdr:spPr>
        <a:xfrm>
          <a:off x="6214110" y="22659975"/>
          <a:ext cx="356235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428625</xdr:colOff>
      <xdr:row>117</xdr:row>
      <xdr:rowOff>180975</xdr:rowOff>
    </xdr:from>
    <xdr:ext cx="356235" cy="207010"/>
    <xdr:sp macro="" textlink="">
      <xdr:nvSpPr>
        <xdr:cNvPr id="32" name="テキスト ボックス 31"/>
        <xdr:cNvSpPr txBox="1"/>
      </xdr:nvSpPr>
      <xdr:spPr>
        <a:xfrm>
          <a:off x="6214110" y="22659975"/>
          <a:ext cx="356235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oneCellAnchor>
    <xdr:from>
      <xdr:col>10</xdr:col>
      <xdr:colOff>428625</xdr:colOff>
      <xdr:row>117</xdr:row>
      <xdr:rowOff>180975</xdr:rowOff>
    </xdr:from>
    <xdr:ext cx="356235" cy="207010"/>
    <xdr:sp macro="" textlink="">
      <xdr:nvSpPr>
        <xdr:cNvPr id="33" name="テキスト ボックス 32"/>
        <xdr:cNvSpPr txBox="1"/>
      </xdr:nvSpPr>
      <xdr:spPr>
        <a:xfrm>
          <a:off x="6950075" y="22659975"/>
          <a:ext cx="356235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342900</xdr:colOff>
      <xdr:row>117</xdr:row>
      <xdr:rowOff>9525</xdr:rowOff>
    </xdr:from>
    <xdr:ext cx="371475" cy="188595"/>
    <xdr:sp macro="" textlink="">
      <xdr:nvSpPr>
        <xdr:cNvPr id="34" name="テキスト ボックス 31"/>
        <xdr:cNvSpPr txBox="1"/>
      </xdr:nvSpPr>
      <xdr:spPr>
        <a:xfrm>
          <a:off x="6128385" y="22488525"/>
          <a:ext cx="371475" cy="18859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342900</xdr:colOff>
      <xdr:row>117</xdr:row>
      <xdr:rowOff>9525</xdr:rowOff>
    </xdr:from>
    <xdr:ext cx="371475" cy="188595"/>
    <xdr:sp macro="" textlink="">
      <xdr:nvSpPr>
        <xdr:cNvPr id="35" name="テキスト ボックス 32"/>
        <xdr:cNvSpPr txBox="1"/>
      </xdr:nvSpPr>
      <xdr:spPr>
        <a:xfrm>
          <a:off x="6864350" y="22488525"/>
          <a:ext cx="371475" cy="18859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0.02175</cdr:x>
      <cdr:y>0.03575</cdr:y>
    </cdr:from>
    <cdr:to>
      <cdr:x>0.0655</cdr:x>
      <cdr:y>0.11475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9212" y="77615"/>
          <a:ext cx="420830" cy="171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0.0505</cdr:x>
      <cdr:y>0.1455</cdr:y>
    </cdr:from>
    <cdr:to>
      <cdr:x>0.08225</cdr:x>
      <cdr:y>0.27725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85758" y="315889"/>
          <a:ext cx="305402" cy="286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0.0625</cdr:x>
      <cdr:y>0.23775</cdr:y>
    </cdr:from>
    <cdr:to>
      <cdr:x>0.15775</cdr:x>
      <cdr:y>0.659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601186" y="516170"/>
          <a:ext cx="916207" cy="914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0.01475</cdr:x>
      <cdr:y>0.00075</cdr:y>
    </cdr:from>
    <cdr:to>
      <cdr:x>0.11025</cdr:x>
      <cdr:y>0.422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41879" y="1628"/>
          <a:ext cx="918612" cy="914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（トン）</a:t>
          </a:r>
        </a:p>
      </cdr:txBody>
    </cdr:sp>
  </cdr:relSizeAnchor>
  <cdr:relSizeAnchor xmlns:cdr="http://schemas.openxmlformats.org/drawingml/2006/chartDrawing">
    <cdr:from>
      <cdr:x>0.9045</cdr:x>
      <cdr:y>0.01825</cdr:y>
    </cdr:from>
    <cdr:to>
      <cdr:x>1</cdr:x>
      <cdr:y>0.4395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8700367" y="39621"/>
          <a:ext cx="918612" cy="914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　　　（円</a:t>
          </a:r>
          <a:r>
            <a:rPr lang="en-US" altLang="ja-JP" sz="800"/>
            <a:t>/kg</a:t>
          </a:r>
          <a:r>
            <a:rPr lang="ja-JP" altLang="en-US" sz="800"/>
            <a:t>）</a:t>
          </a:r>
          <a:endParaRPr lang="en-US" altLang="ja-JP" sz="800"/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0.9555</cdr:x>
      <cdr:y>0.839</cdr:y>
    </cdr:from>
    <cdr:to>
      <cdr:x>1</cdr:x>
      <cdr:y>1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9190935" y="1821523"/>
          <a:ext cx="428044" cy="349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none" rtlCol="0"/>
        <a:lstStyle xmlns:a="http://schemas.openxmlformats.org/drawingml/2006/main"/>
        <a:p xmlns:a="http://schemas.openxmlformats.org/drawingml/2006/main">
          <a:r>
            <a:rPr lang="en-US" altLang="ja-JP" sz="900"/>
            <a:t>(</a:t>
          </a:r>
          <a:r>
            <a:rPr lang="ja-JP" altLang="en-US" sz="900"/>
            <a:t>年</a:t>
          </a:r>
          <a:r>
            <a:rPr lang="en-US" altLang="ja-JP" sz="900"/>
            <a:t>)</a:t>
          </a:r>
          <a:endParaRPr lang="ja-JP" altLang="en-US" sz="9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</xdr:row>
      <xdr:rowOff>9525</xdr:rowOff>
    </xdr:from>
    <xdr:to>
      <xdr:col>3</xdr:col>
      <xdr:colOff>700405</xdr:colOff>
      <xdr:row>3</xdr:row>
      <xdr:rowOff>228600</xdr:rowOff>
    </xdr:to>
    <xdr:cxnSp macro="">
      <xdr:nvCxnSpPr>
        <xdr:cNvPr id="2" name="直線コネクタ 1"/>
        <xdr:cNvCxnSpPr/>
      </xdr:nvCxnSpPr>
      <xdr:spPr>
        <a:xfrm>
          <a:off x="1441450" y="542925"/>
          <a:ext cx="1636395" cy="409575"/>
        </a:xfrm>
        <a:prstGeom prst="straightConnector1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5080</xdr:rowOff>
    </xdr:from>
    <xdr:to>
      <xdr:col>3</xdr:col>
      <xdr:colOff>14605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1456055" y="757555"/>
          <a:ext cx="1741170" cy="659765"/>
        </a:xfrm>
        <a:prstGeom prst="straightConnector1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5080</xdr:rowOff>
    </xdr:from>
    <xdr:to>
      <xdr:col>3</xdr:col>
      <xdr:colOff>14605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456055" y="757555"/>
          <a:ext cx="1741170" cy="659765"/>
        </a:xfrm>
        <a:prstGeom prst="straightConnector1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5080</xdr:rowOff>
    </xdr:from>
    <xdr:to>
      <xdr:col>3</xdr:col>
      <xdr:colOff>14605</xdr:colOff>
      <xdr:row>4</xdr:row>
      <xdr:rowOff>0</xdr:rowOff>
    </xdr:to>
    <xdr:cxnSp macro="">
      <xdr:nvCxnSpPr>
        <xdr:cNvPr id="4" name="直線コネクタ 3"/>
        <xdr:cNvCxnSpPr/>
      </xdr:nvCxnSpPr>
      <xdr:spPr>
        <a:xfrm>
          <a:off x="1456055" y="757555"/>
          <a:ext cx="1741170" cy="659765"/>
        </a:xfrm>
        <a:prstGeom prst="straightConnector1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119"/>
  <sheetViews>
    <sheetView zoomScaleSheetLayoutView="100" workbookViewId="0">
      <selection activeCell="A10" sqref="A10:AG10"/>
    </sheetView>
  </sheetViews>
  <sheetFormatPr defaultColWidth="9" defaultRowHeight="13.3" x14ac:dyDescent="0.25"/>
  <cols>
    <col min="1" max="37" width="2.69140625" style="1" customWidth="1"/>
    <col min="38" max="40" width="9" style="1"/>
    <col min="41" max="41" width="8.4609375" style="1" customWidth="1"/>
    <col min="42" max="42" width="9.4609375" style="1" customWidth="1"/>
    <col min="43" max="44" width="9.23046875" style="1" bestFit="1" customWidth="1"/>
    <col min="45" max="45" width="9.07421875" style="1" customWidth="1"/>
    <col min="46" max="49" width="9" style="1"/>
    <col min="50" max="50" width="7.4609375" style="1" customWidth="1"/>
    <col min="51" max="16384" width="9" style="1"/>
  </cols>
  <sheetData>
    <row r="1" spans="1:33" ht="50.15" customHeight="1" x14ac:dyDescent="0.25">
      <c r="Q1" s="4"/>
    </row>
    <row r="2" spans="1:33" ht="50.15" customHeight="1" x14ac:dyDescent="0.25"/>
    <row r="3" spans="1:33" ht="50.15" customHeight="1" x14ac:dyDescent="0.25">
      <c r="A3" s="466" t="s">
        <v>71</v>
      </c>
      <c r="B3" s="466"/>
      <c r="C3" s="466"/>
      <c r="D3" s="466"/>
      <c r="E3" s="466"/>
      <c r="F3" s="466"/>
      <c r="G3" s="466" t="s">
        <v>59</v>
      </c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</row>
    <row r="4" spans="1:33" ht="50.15" customHeight="1" x14ac:dyDescent="0.25"/>
    <row r="5" spans="1:33" ht="50.15" customHeight="1" x14ac:dyDescent="0.25">
      <c r="A5" s="467" t="s">
        <v>76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</row>
    <row r="6" spans="1:33" ht="50.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19.9" customHeight="1" x14ac:dyDescent="0.25"/>
    <row r="8" spans="1:33" ht="230.15" customHeight="1" x14ac:dyDescent="0.25"/>
    <row r="9" spans="1:33" ht="30" customHeight="1" x14ac:dyDescent="0.25">
      <c r="A9" s="468" t="s">
        <v>297</v>
      </c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</row>
    <row r="10" spans="1:33" ht="30" customHeight="1" x14ac:dyDescent="0.25">
      <c r="A10" s="469" t="s">
        <v>34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</row>
    <row r="11" spans="1:33" ht="30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5" customHeight="1" x14ac:dyDescent="0.25"/>
    <row r="13" spans="1:33" ht="15" customHeight="1" x14ac:dyDescent="0.25"/>
    <row r="14" spans="1:33" ht="15" customHeight="1" x14ac:dyDescent="0.25"/>
    <row r="15" spans="1:33" ht="15" customHeight="1" x14ac:dyDescent="0.25"/>
    <row r="16" spans="1:33" ht="15" customHeight="1" x14ac:dyDescent="0.25"/>
    <row r="17" spans="1:35" ht="30" customHeight="1" x14ac:dyDescent="0.25"/>
    <row r="18" spans="1:35" ht="30" customHeight="1" x14ac:dyDescent="0.25">
      <c r="A18" s="470" t="s">
        <v>23</v>
      </c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</row>
    <row r="19" spans="1:35" ht="30" customHeight="1" x14ac:dyDescent="0.25"/>
    <row r="20" spans="1:35" ht="30" customHeight="1" x14ac:dyDescent="0.25">
      <c r="D20" s="1" t="s">
        <v>41</v>
      </c>
    </row>
    <row r="21" spans="1:35" ht="30" customHeight="1" x14ac:dyDescent="0.25">
      <c r="E21" s="1" t="s">
        <v>52</v>
      </c>
      <c r="J21" s="471" t="s">
        <v>53</v>
      </c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2">
        <v>1</v>
      </c>
      <c r="AF21" s="472"/>
      <c r="AG21" s="472"/>
    </row>
    <row r="22" spans="1:35" ht="30" customHeight="1" x14ac:dyDescent="0.25">
      <c r="E22" s="1" t="s">
        <v>26</v>
      </c>
      <c r="J22" s="471" t="s">
        <v>53</v>
      </c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2">
        <v>1</v>
      </c>
      <c r="AF22" s="472"/>
      <c r="AG22" s="472"/>
    </row>
    <row r="23" spans="1:35" ht="30" customHeight="1" x14ac:dyDescent="0.25">
      <c r="E23" s="1" t="s">
        <v>81</v>
      </c>
      <c r="L23" s="471" t="s">
        <v>53</v>
      </c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2">
        <v>1</v>
      </c>
      <c r="AF23" s="472"/>
      <c r="AG23" s="472"/>
    </row>
    <row r="24" spans="1:35" ht="30" customHeight="1" x14ac:dyDescent="0.25">
      <c r="E24" s="1" t="s">
        <v>70</v>
      </c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5"/>
      <c r="AF24" s="5"/>
      <c r="AG24" s="5"/>
    </row>
    <row r="25" spans="1:35" ht="30" customHeight="1" x14ac:dyDescent="0.25">
      <c r="F25" s="1" t="s">
        <v>83</v>
      </c>
      <c r="P25" s="470" t="s">
        <v>53</v>
      </c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3" t="s">
        <v>68</v>
      </c>
      <c r="AF25" s="473"/>
      <c r="AG25" s="473"/>
    </row>
    <row r="26" spans="1:35" ht="30" customHeight="1" x14ac:dyDescent="0.25">
      <c r="F26" s="1" t="s">
        <v>89</v>
      </c>
      <c r="P26" s="471" t="s">
        <v>53</v>
      </c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3">
        <v>5</v>
      </c>
      <c r="AF26" s="473"/>
      <c r="AG26" s="473"/>
    </row>
    <row r="27" spans="1:35" ht="30" customHeight="1" x14ac:dyDescent="0.25">
      <c r="AE27" s="5"/>
      <c r="AF27" s="5"/>
      <c r="AG27" s="5"/>
    </row>
    <row r="28" spans="1:35" ht="30" customHeight="1" x14ac:dyDescent="0.25">
      <c r="D28" s="1" t="s">
        <v>84</v>
      </c>
      <c r="AE28" s="5"/>
      <c r="AF28" s="5"/>
      <c r="AG28" s="5"/>
    </row>
    <row r="29" spans="1:35" ht="30" customHeight="1" x14ac:dyDescent="0.25">
      <c r="E29" s="1" t="s">
        <v>102</v>
      </c>
      <c r="AA29" s="470" t="s">
        <v>32</v>
      </c>
      <c r="AB29" s="470"/>
      <c r="AC29" s="470"/>
      <c r="AD29" s="470"/>
      <c r="AE29" s="473" t="s">
        <v>87</v>
      </c>
      <c r="AF29" s="473"/>
      <c r="AG29" s="473"/>
    </row>
    <row r="30" spans="1:35" ht="30" customHeight="1" x14ac:dyDescent="0.25">
      <c r="E30" s="1" t="s">
        <v>55</v>
      </c>
      <c r="T30" s="470" t="s">
        <v>104</v>
      </c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3" t="s">
        <v>109</v>
      </c>
      <c r="AF30" s="473"/>
      <c r="AG30" s="473"/>
    </row>
    <row r="31" spans="1:35" ht="30" customHeight="1" x14ac:dyDescent="0.25">
      <c r="E31" s="1" t="s">
        <v>18</v>
      </c>
      <c r="Z31" s="470" t="s">
        <v>32</v>
      </c>
      <c r="AA31" s="470"/>
      <c r="AB31" s="470"/>
      <c r="AC31" s="470"/>
      <c r="AD31" s="470"/>
      <c r="AE31" s="473" t="s">
        <v>111</v>
      </c>
      <c r="AF31" s="473"/>
      <c r="AG31" s="473"/>
    </row>
    <row r="32" spans="1:35" ht="30" customHeight="1" x14ac:dyDescent="0.25">
      <c r="E32" s="1" t="s">
        <v>106</v>
      </c>
      <c r="P32" s="471" t="s">
        <v>88</v>
      </c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3" t="s">
        <v>112</v>
      </c>
      <c r="AF32" s="473"/>
      <c r="AG32" s="473"/>
    </row>
    <row r="33" spans="5:33" ht="30" customHeight="1" x14ac:dyDescent="0.25">
      <c r="E33" s="1" t="s">
        <v>107</v>
      </c>
      <c r="Z33" s="470" t="s">
        <v>32</v>
      </c>
      <c r="AA33" s="470"/>
      <c r="AB33" s="470"/>
      <c r="AC33" s="470"/>
      <c r="AD33" s="470"/>
      <c r="AE33" s="473">
        <v>18</v>
      </c>
      <c r="AF33" s="473"/>
      <c r="AG33" s="473"/>
    </row>
    <row r="34" spans="5:33" ht="30" customHeight="1" x14ac:dyDescent="0.25">
      <c r="E34" s="1" t="s">
        <v>108</v>
      </c>
      <c r="Y34" s="470" t="s">
        <v>94</v>
      </c>
      <c r="Z34" s="470"/>
      <c r="AA34" s="470"/>
      <c r="AB34" s="470"/>
      <c r="AC34" s="470"/>
      <c r="AD34" s="470"/>
      <c r="AE34" s="473">
        <v>19</v>
      </c>
      <c r="AF34" s="473"/>
      <c r="AG34" s="473"/>
    </row>
    <row r="35" spans="5:33" ht="30" customHeight="1" x14ac:dyDescent="0.25">
      <c r="AE35" s="6"/>
      <c r="AF35" s="6"/>
      <c r="AG35" s="6"/>
    </row>
    <row r="36" spans="5:33" ht="30" customHeight="1" x14ac:dyDescent="0.25">
      <c r="AE36" s="6"/>
      <c r="AF36" s="6"/>
      <c r="AG36" s="6"/>
    </row>
    <row r="37" spans="5:33" ht="30" customHeight="1" x14ac:dyDescent="0.25">
      <c r="AE37" s="6"/>
      <c r="AF37" s="6"/>
      <c r="AG37" s="6"/>
    </row>
    <row r="38" spans="5:33" ht="30" customHeight="1" x14ac:dyDescent="0.25">
      <c r="AE38" s="6"/>
      <c r="AF38" s="6"/>
      <c r="AG38" s="6"/>
    </row>
    <row r="39" spans="5:33" ht="30" customHeight="1" x14ac:dyDescent="0.25">
      <c r="AE39" s="6"/>
      <c r="AF39" s="6"/>
      <c r="AG39" s="6"/>
    </row>
    <row r="40" spans="5:33" ht="15" customHeight="1" x14ac:dyDescent="0.25"/>
    <row r="41" spans="5:33" ht="15" customHeight="1" x14ac:dyDescent="0.25"/>
    <row r="42" spans="5:33" ht="15" customHeight="1" x14ac:dyDescent="0.25"/>
    <row r="43" spans="5:33" ht="15" customHeight="1" x14ac:dyDescent="0.25"/>
    <row r="44" spans="5:33" ht="15" customHeight="1" x14ac:dyDescent="0.25"/>
    <row r="45" spans="5:33" ht="15" customHeight="1" x14ac:dyDescent="0.25"/>
    <row r="46" spans="5:33" ht="15" customHeight="1" x14ac:dyDescent="0.25"/>
    <row r="47" spans="5:33" ht="15" customHeight="1" x14ac:dyDescent="0.25"/>
    <row r="48" spans="5:3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</sheetData>
  <mergeCells count="28">
    <mergeCell ref="P32:AD32"/>
    <mergeCell ref="AE32:AG32"/>
    <mergeCell ref="Z33:AD33"/>
    <mergeCell ref="AE33:AG33"/>
    <mergeCell ref="Y34:AD34"/>
    <mergeCell ref="AE34:AG34"/>
    <mergeCell ref="AA29:AD29"/>
    <mergeCell ref="AE29:AG29"/>
    <mergeCell ref="T30:AD30"/>
    <mergeCell ref="AE30:AG30"/>
    <mergeCell ref="Z31:AD31"/>
    <mergeCell ref="AE31:AG31"/>
    <mergeCell ref="M24:AD24"/>
    <mergeCell ref="P25:AD25"/>
    <mergeCell ref="AE25:AG25"/>
    <mergeCell ref="P26:AD26"/>
    <mergeCell ref="AE26:AG26"/>
    <mergeCell ref="J21:AD21"/>
    <mergeCell ref="AE21:AG21"/>
    <mergeCell ref="J22:AD22"/>
    <mergeCell ref="AE22:AG22"/>
    <mergeCell ref="L23:AD23"/>
    <mergeCell ref="AE23:AG23"/>
    <mergeCell ref="A3:AG3"/>
    <mergeCell ref="A5:AG5"/>
    <mergeCell ref="A9:AG9"/>
    <mergeCell ref="A10:AG10"/>
    <mergeCell ref="A18:AI18"/>
  </mergeCells>
  <phoneticPr fontId="3"/>
  <pageMargins left="0.78740157480314965" right="0.39370078740157483" top="0.59055118110236227" bottom="0.39370078740157483" header="0.31496062992125984" footer="0.236220472440944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493"/>
  <sheetViews>
    <sheetView tabSelected="1" view="pageBreakPreview" zoomScaleSheetLayoutView="100" workbookViewId="0">
      <selection activeCell="B152" sqref="B152"/>
    </sheetView>
  </sheetViews>
  <sheetFormatPr defaultColWidth="9" defaultRowHeight="13.3" x14ac:dyDescent="0.25"/>
  <cols>
    <col min="1" max="27" width="2.69140625" style="1" customWidth="1"/>
    <col min="28" max="28" width="2.84375" style="1" customWidth="1"/>
    <col min="29" max="36" width="2.69140625" style="1" customWidth="1"/>
    <col min="37" max="37" width="3.69140625" style="1" customWidth="1"/>
    <col min="38" max="39" width="9" style="1"/>
    <col min="40" max="40" width="10" style="1" bestFit="1" customWidth="1"/>
    <col min="41" max="41" width="8.4609375" style="1" customWidth="1"/>
    <col min="42" max="42" width="9.4609375" style="1" customWidth="1"/>
    <col min="43" max="44" width="9.23046875" style="1" bestFit="1" customWidth="1"/>
    <col min="45" max="45" width="9.07421875" style="1" customWidth="1"/>
    <col min="46" max="49" width="9" style="1"/>
    <col min="50" max="50" width="7.4609375" style="1" customWidth="1"/>
    <col min="51" max="52" width="9" style="1"/>
    <col min="53" max="53" width="11" style="1" bestFit="1" customWidth="1"/>
    <col min="54" max="16384" width="9" style="1"/>
  </cols>
  <sheetData>
    <row r="1" spans="1:35" ht="24.9" customHeight="1" x14ac:dyDescent="0.25">
      <c r="A1" s="7" t="s">
        <v>43</v>
      </c>
    </row>
    <row r="2" spans="1:35" ht="15" customHeight="1" x14ac:dyDescent="0.25">
      <c r="A2" s="1" t="s">
        <v>35</v>
      </c>
    </row>
    <row r="3" spans="1:35" ht="30" customHeight="1" x14ac:dyDescent="0.25">
      <c r="B3" s="474" t="s">
        <v>90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</row>
    <row r="4" spans="1:35" ht="15" customHeight="1" x14ac:dyDescent="0.25">
      <c r="A4" s="1" t="s">
        <v>36</v>
      </c>
    </row>
    <row r="5" spans="1:35" ht="15" customHeight="1" x14ac:dyDescent="0.25">
      <c r="B5" s="1" t="s">
        <v>268</v>
      </c>
    </row>
    <row r="6" spans="1:35" ht="15" customHeight="1" x14ac:dyDescent="0.25">
      <c r="A6" s="1" t="s">
        <v>38</v>
      </c>
    </row>
    <row r="7" spans="1:35" ht="15" customHeight="1" x14ac:dyDescent="0.25">
      <c r="B7" s="1" t="s">
        <v>269</v>
      </c>
    </row>
    <row r="8" spans="1:35" ht="15" customHeight="1" x14ac:dyDescent="0.25">
      <c r="A8" s="1" t="s">
        <v>8</v>
      </c>
    </row>
    <row r="9" spans="1:35" ht="15" customHeight="1" x14ac:dyDescent="0.25">
      <c r="B9" s="1" t="s">
        <v>22</v>
      </c>
    </row>
    <row r="10" spans="1:35" ht="15" customHeight="1" x14ac:dyDescent="0.25">
      <c r="C10" s="1" t="s">
        <v>40</v>
      </c>
    </row>
    <row r="11" spans="1:35" ht="15" customHeight="1" x14ac:dyDescent="0.25"/>
    <row r="12" spans="1:35" ht="15" customHeight="1" x14ac:dyDescent="0.25">
      <c r="D12" s="1" t="s">
        <v>17</v>
      </c>
    </row>
    <row r="13" spans="1:35" ht="15" customHeight="1" x14ac:dyDescent="0.25">
      <c r="E13" s="12" t="s">
        <v>42</v>
      </c>
      <c r="F13" s="1" t="s">
        <v>270</v>
      </c>
    </row>
    <row r="14" spans="1:35" ht="15" customHeight="1" x14ac:dyDescent="0.25">
      <c r="A14" s="8"/>
      <c r="E14" s="12" t="s">
        <v>31</v>
      </c>
      <c r="F14" s="1" t="s">
        <v>254</v>
      </c>
    </row>
    <row r="15" spans="1:35" ht="15" customHeight="1" x14ac:dyDescent="0.25">
      <c r="E15" s="12" t="s">
        <v>48</v>
      </c>
      <c r="F15" s="1" t="s">
        <v>45</v>
      </c>
    </row>
    <row r="16" spans="1:35" ht="15" customHeight="1" x14ac:dyDescent="0.25">
      <c r="A16" s="8"/>
      <c r="E16" s="12"/>
    </row>
    <row r="17" spans="1:49" ht="15" customHeight="1" x14ac:dyDescent="0.25">
      <c r="F17" s="475" t="s">
        <v>93</v>
      </c>
      <c r="G17" s="476"/>
      <c r="H17" s="476"/>
      <c r="I17" s="476"/>
      <c r="J17" s="476"/>
      <c r="K17" s="476"/>
      <c r="L17" s="476"/>
      <c r="M17" s="476"/>
      <c r="N17" s="476"/>
      <c r="O17" s="477"/>
      <c r="P17" s="478"/>
      <c r="Q17" s="479" t="s">
        <v>96</v>
      </c>
      <c r="R17" s="477"/>
      <c r="S17" s="477"/>
      <c r="T17" s="477"/>
      <c r="U17" s="477"/>
      <c r="V17" s="477"/>
      <c r="W17" s="477"/>
      <c r="X17" s="477"/>
      <c r="Y17" s="477"/>
      <c r="Z17" s="478"/>
      <c r="AA17" s="480" t="s">
        <v>98</v>
      </c>
      <c r="AB17" s="481"/>
      <c r="AC17" s="481"/>
      <c r="AD17" s="481"/>
      <c r="AE17" s="481"/>
      <c r="AF17" s="481"/>
      <c r="AG17" s="481"/>
      <c r="AH17" s="481"/>
      <c r="AI17" s="482"/>
    </row>
    <row r="18" spans="1:49" ht="127.2" customHeight="1" x14ac:dyDescent="0.25">
      <c r="F18" s="483" t="s">
        <v>110</v>
      </c>
      <c r="G18" s="484"/>
      <c r="H18" s="484"/>
      <c r="I18" s="484"/>
      <c r="J18" s="484"/>
      <c r="K18" s="484"/>
      <c r="L18" s="484"/>
      <c r="M18" s="484"/>
      <c r="N18" s="484"/>
      <c r="O18" s="485"/>
      <c r="P18" s="486"/>
      <c r="Q18" s="483" t="s">
        <v>302</v>
      </c>
      <c r="R18" s="484"/>
      <c r="S18" s="484"/>
      <c r="T18" s="484"/>
      <c r="U18" s="484"/>
      <c r="V18" s="484"/>
      <c r="W18" s="484"/>
      <c r="X18" s="484"/>
      <c r="Y18" s="484"/>
      <c r="Z18" s="487"/>
      <c r="AA18" s="483" t="s">
        <v>303</v>
      </c>
      <c r="AB18" s="484"/>
      <c r="AC18" s="484"/>
      <c r="AD18" s="484"/>
      <c r="AE18" s="484"/>
      <c r="AF18" s="484"/>
      <c r="AG18" s="484"/>
      <c r="AH18" s="484"/>
      <c r="AI18" s="487"/>
    </row>
    <row r="19" spans="1:49" ht="16.5" customHeight="1" x14ac:dyDescent="0.25">
      <c r="A19" s="8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31"/>
      <c r="AI19" s="31"/>
      <c r="AM19" s="31"/>
    </row>
    <row r="20" spans="1:49" ht="15" customHeight="1" x14ac:dyDescent="0.25">
      <c r="E20" s="12" t="s">
        <v>262</v>
      </c>
      <c r="F20" s="1" t="s">
        <v>51</v>
      </c>
    </row>
    <row r="21" spans="1:49" ht="16.5" customHeight="1" x14ac:dyDescent="0.25">
      <c r="A21" s="8"/>
      <c r="E21" s="12"/>
    </row>
    <row r="22" spans="1:49" ht="15" customHeight="1" x14ac:dyDescent="0.25">
      <c r="F22" s="488" t="s">
        <v>232</v>
      </c>
      <c r="G22" s="477"/>
      <c r="H22" s="477"/>
      <c r="I22" s="477"/>
      <c r="J22" s="477"/>
      <c r="K22" s="477"/>
      <c r="L22" s="477"/>
      <c r="M22" s="477"/>
      <c r="N22" s="477"/>
      <c r="O22" s="489"/>
      <c r="P22" s="489"/>
      <c r="Q22" s="489"/>
      <c r="R22" s="489"/>
      <c r="S22" s="24"/>
      <c r="T22" s="479" t="s">
        <v>263</v>
      </c>
      <c r="U22" s="489"/>
      <c r="V22" s="489"/>
      <c r="W22" s="489"/>
      <c r="X22" s="489"/>
      <c r="Y22" s="489"/>
      <c r="Z22" s="489"/>
      <c r="AA22" s="489"/>
      <c r="AB22" s="489"/>
      <c r="AC22" s="489"/>
      <c r="AD22" s="490"/>
      <c r="AE22" s="479" t="s">
        <v>44</v>
      </c>
      <c r="AF22" s="489"/>
      <c r="AG22" s="489"/>
      <c r="AH22" s="489"/>
      <c r="AI22" s="490"/>
    </row>
    <row r="23" spans="1:49" ht="55.5" customHeight="1" x14ac:dyDescent="0.25">
      <c r="F23" s="483" t="s">
        <v>272</v>
      </c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84"/>
      <c r="S23" s="487"/>
      <c r="T23" s="483" t="s">
        <v>101</v>
      </c>
      <c r="U23" s="484"/>
      <c r="V23" s="484"/>
      <c r="W23" s="484"/>
      <c r="X23" s="484"/>
      <c r="Y23" s="484"/>
      <c r="Z23" s="484"/>
      <c r="AA23" s="484"/>
      <c r="AB23" s="484"/>
      <c r="AC23" s="484"/>
      <c r="AD23" s="487"/>
      <c r="AE23" s="491"/>
      <c r="AF23" s="485"/>
      <c r="AG23" s="485"/>
      <c r="AH23" s="485"/>
      <c r="AI23" s="486"/>
      <c r="AM23" s="492"/>
      <c r="AN23" s="492"/>
      <c r="AO23" s="492"/>
      <c r="AP23" s="492"/>
      <c r="AQ23" s="492"/>
      <c r="AR23" s="492"/>
      <c r="AS23" s="492"/>
      <c r="AT23" s="492"/>
      <c r="AU23" s="492"/>
    </row>
    <row r="24" spans="1:49" ht="18" customHeight="1" x14ac:dyDescent="0.25">
      <c r="A24" s="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30"/>
      <c r="AD24" s="30"/>
      <c r="AE24" s="30"/>
      <c r="AF24" s="30"/>
      <c r="AG24" s="30"/>
      <c r="AH24" s="30"/>
      <c r="AI24" s="30"/>
    </row>
    <row r="25" spans="1:49" ht="20.25" customHeight="1" x14ac:dyDescent="0.25">
      <c r="D25" s="1" t="s">
        <v>304</v>
      </c>
    </row>
    <row r="26" spans="1:49" ht="15" customHeight="1" x14ac:dyDescent="0.25">
      <c r="E26" s="12" t="s">
        <v>42</v>
      </c>
      <c r="F26" s="1" t="s">
        <v>200</v>
      </c>
      <c r="AL26" s="32"/>
    </row>
    <row r="27" spans="1:49" ht="15" customHeight="1" x14ac:dyDescent="0.25">
      <c r="A27" s="8"/>
      <c r="E27" s="12" t="s">
        <v>31</v>
      </c>
      <c r="F27" s="1" t="s">
        <v>254</v>
      </c>
      <c r="AL27" s="32"/>
    </row>
    <row r="28" spans="1:49" ht="15" customHeight="1" x14ac:dyDescent="0.25">
      <c r="E28" s="12" t="s">
        <v>48</v>
      </c>
      <c r="F28" s="1" t="s">
        <v>45</v>
      </c>
    </row>
    <row r="29" spans="1:49" ht="15" customHeight="1" x14ac:dyDescent="0.25">
      <c r="A29" s="8"/>
      <c r="E29" s="12"/>
    </row>
    <row r="30" spans="1:49" ht="15" customHeight="1" x14ac:dyDescent="0.25">
      <c r="F30" s="479" t="s">
        <v>95</v>
      </c>
      <c r="G30" s="489"/>
      <c r="H30" s="489"/>
      <c r="I30" s="489"/>
      <c r="J30" s="489"/>
      <c r="K30" s="489"/>
      <c r="L30" s="489"/>
      <c r="M30" s="489"/>
      <c r="N30" s="490"/>
      <c r="O30" s="479" t="s">
        <v>96</v>
      </c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8"/>
      <c r="AA30" s="475" t="s">
        <v>99</v>
      </c>
      <c r="AB30" s="476"/>
      <c r="AC30" s="476"/>
      <c r="AD30" s="476"/>
      <c r="AE30" s="476"/>
      <c r="AF30" s="476"/>
      <c r="AG30" s="476"/>
      <c r="AH30" s="476"/>
      <c r="AI30" s="493"/>
      <c r="AL30" s="494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5"/>
    </row>
    <row r="31" spans="1:49" ht="69.900000000000006" customHeight="1" x14ac:dyDescent="0.25">
      <c r="F31" s="517" t="s">
        <v>280</v>
      </c>
      <c r="G31" s="517"/>
      <c r="H31" s="517"/>
      <c r="I31" s="517"/>
      <c r="J31" s="517"/>
      <c r="K31" s="517"/>
      <c r="L31" s="517"/>
      <c r="M31" s="517"/>
      <c r="N31" s="517"/>
      <c r="O31" s="517" t="s">
        <v>306</v>
      </c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  <c r="AA31" s="517" t="s">
        <v>307</v>
      </c>
      <c r="AB31" s="517"/>
      <c r="AC31" s="517"/>
      <c r="AD31" s="517"/>
      <c r="AE31" s="517"/>
      <c r="AF31" s="517"/>
      <c r="AG31" s="517"/>
      <c r="AH31" s="517"/>
      <c r="AI31" s="517"/>
    </row>
    <row r="32" spans="1:49" ht="16.5" customHeight="1" x14ac:dyDescent="0.25">
      <c r="A32" s="8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7"/>
      <c r="AA32" s="517"/>
      <c r="AB32" s="517"/>
      <c r="AC32" s="517"/>
      <c r="AD32" s="517"/>
      <c r="AE32" s="517"/>
      <c r="AF32" s="517"/>
      <c r="AG32" s="517"/>
      <c r="AH32" s="517"/>
      <c r="AI32" s="517"/>
      <c r="AL32" s="494"/>
      <c r="AM32" s="492"/>
      <c r="AN32" s="492"/>
      <c r="AO32" s="492"/>
      <c r="AP32" s="492"/>
      <c r="AQ32" s="492"/>
      <c r="AR32" s="492"/>
      <c r="AS32" s="492"/>
      <c r="AT32" s="492"/>
    </row>
    <row r="33" spans="1:54" ht="16.5" customHeight="1" x14ac:dyDescent="0.25"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L33" s="33"/>
      <c r="AM33" s="15"/>
      <c r="AN33" s="15"/>
      <c r="AO33" s="15"/>
      <c r="AP33" s="15"/>
      <c r="AQ33" s="15"/>
      <c r="AR33" s="15"/>
      <c r="AS33" s="15"/>
      <c r="AT33" s="15"/>
    </row>
    <row r="34" spans="1:54" ht="18.75" customHeight="1" x14ac:dyDescent="0.25">
      <c r="D34" s="1" t="s">
        <v>57</v>
      </c>
    </row>
    <row r="35" spans="1:54" ht="15" customHeight="1" x14ac:dyDescent="0.25">
      <c r="E35" s="12" t="s">
        <v>42</v>
      </c>
      <c r="F35" s="1" t="s">
        <v>227</v>
      </c>
    </row>
    <row r="36" spans="1:54" ht="15" customHeight="1" x14ac:dyDescent="0.25">
      <c r="A36" s="8"/>
      <c r="E36" s="12" t="s">
        <v>31</v>
      </c>
      <c r="F36" s="1" t="s">
        <v>160</v>
      </c>
    </row>
    <row r="37" spans="1:54" ht="15" customHeight="1" x14ac:dyDescent="0.25">
      <c r="A37" s="8"/>
      <c r="E37" s="12" t="s">
        <v>48</v>
      </c>
      <c r="F37" s="1" t="s">
        <v>222</v>
      </c>
    </row>
    <row r="38" spans="1:54" ht="15" customHeight="1" x14ac:dyDescent="0.25">
      <c r="A38" s="8"/>
      <c r="E38" s="12"/>
      <c r="AL38" s="494"/>
      <c r="AM38" s="496"/>
      <c r="AN38" s="496"/>
      <c r="AO38" s="496"/>
      <c r="AP38" s="496"/>
      <c r="AQ38" s="496"/>
      <c r="AR38" s="496"/>
      <c r="AS38" s="496"/>
      <c r="AT38" s="496"/>
      <c r="AU38" s="496"/>
      <c r="AV38" s="8"/>
    </row>
    <row r="39" spans="1:54" ht="15" customHeight="1" x14ac:dyDescent="0.25">
      <c r="F39" s="479" t="s">
        <v>93</v>
      </c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25"/>
      <c r="R39" s="27" t="s">
        <v>96</v>
      </c>
      <c r="S39" s="22"/>
      <c r="T39" s="22"/>
      <c r="U39" s="22"/>
      <c r="V39" s="22"/>
      <c r="W39" s="22"/>
      <c r="X39" s="22"/>
      <c r="Y39" s="25"/>
      <c r="Z39" s="479" t="s">
        <v>98</v>
      </c>
      <c r="AA39" s="489"/>
      <c r="AB39" s="489"/>
      <c r="AC39" s="489"/>
      <c r="AD39" s="489"/>
      <c r="AE39" s="489"/>
      <c r="AF39" s="489"/>
      <c r="AG39" s="489"/>
      <c r="AH39" s="489"/>
      <c r="AI39" s="490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54" ht="75.650000000000006" customHeight="1" x14ac:dyDescent="0.25">
      <c r="F40" s="483" t="s">
        <v>250</v>
      </c>
      <c r="G40" s="484"/>
      <c r="H40" s="484"/>
      <c r="I40" s="484"/>
      <c r="J40" s="484"/>
      <c r="K40" s="484"/>
      <c r="L40" s="484"/>
      <c r="M40" s="484"/>
      <c r="N40" s="484"/>
      <c r="O40" s="497"/>
      <c r="P40" s="497"/>
      <c r="Q40" s="498"/>
      <c r="R40" s="483" t="s">
        <v>282</v>
      </c>
      <c r="S40" s="485"/>
      <c r="T40" s="485"/>
      <c r="U40" s="485"/>
      <c r="V40" s="485"/>
      <c r="W40" s="485"/>
      <c r="X40" s="485"/>
      <c r="Y40" s="486"/>
      <c r="Z40" s="483" t="s">
        <v>281</v>
      </c>
      <c r="AA40" s="484"/>
      <c r="AB40" s="484"/>
      <c r="AC40" s="484"/>
      <c r="AD40" s="484"/>
      <c r="AE40" s="484"/>
      <c r="AF40" s="484"/>
      <c r="AG40" s="484"/>
      <c r="AH40" s="484"/>
      <c r="AI40" s="487"/>
      <c r="AL40" s="494"/>
      <c r="AM40" s="496"/>
      <c r="AN40" s="496"/>
      <c r="AO40" s="496"/>
      <c r="AP40" s="496"/>
      <c r="AQ40" s="496"/>
      <c r="AR40" s="496"/>
      <c r="AS40" s="496"/>
      <c r="AT40" s="496"/>
      <c r="AU40" s="499"/>
      <c r="AV40" s="499"/>
    </row>
    <row r="41" spans="1:54" ht="15" customHeight="1" x14ac:dyDescent="0.25">
      <c r="C41" s="1" t="s">
        <v>135</v>
      </c>
    </row>
    <row r="42" spans="1:54" ht="15" customHeight="1" x14ac:dyDescent="0.25">
      <c r="D42" s="1" t="s">
        <v>11</v>
      </c>
      <c r="AP42" s="45"/>
    </row>
    <row r="43" spans="1:54" ht="39.75" customHeight="1" x14ac:dyDescent="0.25">
      <c r="E43" s="474" t="s">
        <v>283</v>
      </c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M43" s="34" t="s">
        <v>117</v>
      </c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 t="s">
        <v>75</v>
      </c>
      <c r="AZ43" s="49"/>
      <c r="BA43" s="49"/>
      <c r="BB43" s="49"/>
    </row>
    <row r="44" spans="1:54" ht="33" customHeight="1" x14ac:dyDescent="0.25">
      <c r="E44" s="500" t="s">
        <v>273</v>
      </c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  <c r="Y44" s="500"/>
      <c r="Z44" s="500"/>
      <c r="AA44" s="500"/>
      <c r="AB44" s="500"/>
      <c r="AC44" s="500"/>
      <c r="AD44" s="500"/>
      <c r="AE44" s="500"/>
      <c r="AF44" s="500"/>
      <c r="AG44" s="500"/>
      <c r="AH44" s="500"/>
      <c r="AI44" s="500"/>
      <c r="AJ44" s="11"/>
      <c r="AM44" s="35" t="s">
        <v>3</v>
      </c>
      <c r="AN44" s="35">
        <v>1</v>
      </c>
      <c r="AO44" s="35">
        <v>2</v>
      </c>
      <c r="AP44" s="35">
        <v>3</v>
      </c>
      <c r="AQ44" s="35">
        <v>4</v>
      </c>
      <c r="AR44" s="35">
        <v>5</v>
      </c>
      <c r="AS44" s="35">
        <v>6</v>
      </c>
      <c r="AT44" s="35">
        <v>7</v>
      </c>
      <c r="AU44" s="35">
        <v>8</v>
      </c>
      <c r="AV44" s="35">
        <v>9</v>
      </c>
      <c r="AW44" s="35">
        <v>10</v>
      </c>
      <c r="AX44" s="35">
        <v>11</v>
      </c>
      <c r="AY44" s="35">
        <v>12</v>
      </c>
    </row>
    <row r="45" spans="1:54" ht="15" customHeight="1" x14ac:dyDescent="0.25">
      <c r="A45" s="9"/>
      <c r="AM45" s="35" t="s">
        <v>5</v>
      </c>
      <c r="AN45" s="39">
        <v>95211.54</v>
      </c>
      <c r="AO45" s="39">
        <v>87461.8</v>
      </c>
      <c r="AP45" s="39">
        <v>83300.92</v>
      </c>
      <c r="AQ45" s="39">
        <v>83123.539999999994</v>
      </c>
      <c r="AR45" s="39">
        <v>89768.159999999989</v>
      </c>
      <c r="AS45" s="39">
        <v>97230.86</v>
      </c>
      <c r="AT45" s="42">
        <v>77641.279999999999</v>
      </c>
      <c r="AU45" s="39">
        <v>75941.37</v>
      </c>
      <c r="AV45" s="39">
        <v>81608.62</v>
      </c>
      <c r="AW45" s="39">
        <v>89311.42</v>
      </c>
      <c r="AX45" s="39">
        <v>94017.82</v>
      </c>
      <c r="AY45" s="42">
        <v>113617</v>
      </c>
      <c r="BA45" s="51">
        <f>SUM(AN45:AZ45)</f>
        <v>1068234.33</v>
      </c>
    </row>
    <row r="46" spans="1:54" ht="15" customHeight="1" x14ac:dyDescent="0.25">
      <c r="A46" s="9"/>
      <c r="AM46" s="35" t="s">
        <v>74</v>
      </c>
      <c r="AN46" s="40">
        <v>787.84927751404916</v>
      </c>
      <c r="AO46" s="40">
        <v>754.49215543242872</v>
      </c>
      <c r="AP46" s="40">
        <v>729.61096948269005</v>
      </c>
      <c r="AQ46" s="40">
        <v>701.19883007869976</v>
      </c>
      <c r="AR46" s="40">
        <v>639.87158698585347</v>
      </c>
      <c r="AS46" s="40">
        <v>555.70624388182932</v>
      </c>
      <c r="AT46" s="48">
        <v>675.98756743835236</v>
      </c>
      <c r="AU46" s="40">
        <v>762.54831852519919</v>
      </c>
      <c r="AV46" s="40">
        <v>717.17721730866185</v>
      </c>
      <c r="AW46" s="40">
        <v>745.66773207726408</v>
      </c>
      <c r="AX46" s="40">
        <v>753.53419170961422</v>
      </c>
      <c r="AY46" s="47">
        <v>802.55494336234892</v>
      </c>
      <c r="BA46" s="52">
        <f>AVERAGE(AN46:AY46)</f>
        <v>718.84991948308254</v>
      </c>
    </row>
    <row r="47" spans="1:54" ht="15" customHeight="1" x14ac:dyDescent="0.25">
      <c r="A47" s="9"/>
      <c r="AM47" s="34" t="s">
        <v>10</v>
      </c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</row>
    <row r="48" spans="1:54" ht="15" customHeight="1" x14ac:dyDescent="0.25">
      <c r="A48" s="9"/>
      <c r="AM48" s="35" t="s">
        <v>3</v>
      </c>
      <c r="AN48" s="35">
        <v>1</v>
      </c>
      <c r="AO48" s="35">
        <v>2</v>
      </c>
      <c r="AP48" s="35">
        <v>3</v>
      </c>
      <c r="AQ48" s="35">
        <v>4</v>
      </c>
      <c r="AR48" s="35">
        <v>5</v>
      </c>
      <c r="AS48" s="35">
        <v>6</v>
      </c>
      <c r="AT48" s="35">
        <v>7</v>
      </c>
      <c r="AU48" s="35">
        <v>8</v>
      </c>
      <c r="AV48" s="35">
        <v>9</v>
      </c>
      <c r="AW48" s="35">
        <v>10</v>
      </c>
      <c r="AX48" s="35">
        <v>11</v>
      </c>
      <c r="AY48" s="35">
        <v>12</v>
      </c>
    </row>
    <row r="49" spans="1:53" ht="15" customHeight="1" x14ac:dyDescent="0.25">
      <c r="A49" s="9"/>
      <c r="AM49" s="35" t="s">
        <v>5</v>
      </c>
      <c r="AN49" s="39">
        <v>41285.800000000003</v>
      </c>
      <c r="AO49" s="39">
        <v>43319.66</v>
      </c>
      <c r="AP49" s="42">
        <v>44184.88</v>
      </c>
      <c r="AQ49" s="39">
        <v>44746.32</v>
      </c>
      <c r="AR49" s="39">
        <v>42287.62</v>
      </c>
      <c r="AS49" s="39">
        <v>38261.72</v>
      </c>
      <c r="AT49" s="42">
        <v>37065.879999999997</v>
      </c>
      <c r="AU49" s="39">
        <v>35000.160000000003</v>
      </c>
      <c r="AV49" s="39">
        <v>38844.400000000001</v>
      </c>
      <c r="AW49" s="39">
        <v>40288.14</v>
      </c>
      <c r="AX49" s="39">
        <v>39895.360000000001</v>
      </c>
      <c r="AY49" s="39">
        <v>38447.480000000003</v>
      </c>
      <c r="AZ49" s="50"/>
      <c r="BA49" s="50">
        <f>SUM(AN49:AZ49)</f>
        <v>483627.42000000004</v>
      </c>
    </row>
    <row r="50" spans="1:53" ht="15" customHeight="1" x14ac:dyDescent="0.25">
      <c r="A50" s="9"/>
      <c r="AM50" s="35" t="s">
        <v>61</v>
      </c>
      <c r="AN50" s="42">
        <v>397.73118118093868</v>
      </c>
      <c r="AO50" s="39">
        <v>396.00253095245904</v>
      </c>
      <c r="AP50" s="39">
        <v>398.56584424355123</v>
      </c>
      <c r="AQ50" s="39">
        <v>396.90061663171406</v>
      </c>
      <c r="AR50" s="39">
        <v>387.50539756079911</v>
      </c>
      <c r="AS50" s="39">
        <v>397.41901305011902</v>
      </c>
      <c r="AT50" s="39">
        <v>392.07071301153519</v>
      </c>
      <c r="AU50" s="39">
        <v>406.33394247340578</v>
      </c>
      <c r="AV50" s="39">
        <v>418.58131416626333</v>
      </c>
      <c r="AW50" s="39">
        <v>413.88001530971644</v>
      </c>
      <c r="AX50" s="42">
        <v>417.19518259767551</v>
      </c>
      <c r="AY50" s="39">
        <v>411.56572550398619</v>
      </c>
      <c r="AZ50" s="50"/>
      <c r="BA50" s="50"/>
    </row>
    <row r="51" spans="1:53" ht="15" customHeight="1" x14ac:dyDescent="0.25">
      <c r="A51" s="9"/>
      <c r="AM51" s="34" t="s">
        <v>15</v>
      </c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</row>
    <row r="52" spans="1:53" ht="15" customHeight="1" x14ac:dyDescent="0.25">
      <c r="A52" s="9"/>
      <c r="AM52" s="35" t="s">
        <v>3</v>
      </c>
      <c r="AN52" s="35">
        <v>1</v>
      </c>
      <c r="AO52" s="35">
        <v>2</v>
      </c>
      <c r="AP52" s="35">
        <v>3</v>
      </c>
      <c r="AQ52" s="35">
        <v>4</v>
      </c>
      <c r="AR52" s="35">
        <v>5</v>
      </c>
      <c r="AS52" s="35">
        <v>6</v>
      </c>
      <c r="AT52" s="35">
        <v>7</v>
      </c>
      <c r="AU52" s="35">
        <v>8</v>
      </c>
      <c r="AV52" s="35">
        <v>9</v>
      </c>
      <c r="AW52" s="35">
        <v>10</v>
      </c>
      <c r="AX52" s="35">
        <v>11</v>
      </c>
      <c r="AY52" s="35">
        <v>12</v>
      </c>
    </row>
    <row r="53" spans="1:53" ht="15" customHeight="1" x14ac:dyDescent="0.25">
      <c r="A53" s="9"/>
      <c r="AM53" s="35" t="s">
        <v>5</v>
      </c>
      <c r="AN53" s="39">
        <v>142807</v>
      </c>
      <c r="AO53" s="42">
        <v>123366</v>
      </c>
      <c r="AP53" s="39">
        <v>81549</v>
      </c>
      <c r="AQ53" s="39">
        <v>71026</v>
      </c>
      <c r="AR53" s="39">
        <v>44338</v>
      </c>
      <c r="AS53" s="42">
        <v>56480</v>
      </c>
      <c r="AT53" s="39">
        <v>46270</v>
      </c>
      <c r="AU53" s="39">
        <v>46780</v>
      </c>
      <c r="AV53" s="39">
        <v>86250</v>
      </c>
      <c r="AW53" s="39">
        <v>96986</v>
      </c>
      <c r="AX53" s="39">
        <v>93946</v>
      </c>
      <c r="AY53" s="39">
        <v>116583</v>
      </c>
      <c r="BA53" s="1">
        <f>SUM(AN53:AZ53)</f>
        <v>1006381</v>
      </c>
    </row>
    <row r="54" spans="1:53" ht="15" customHeight="1" x14ac:dyDescent="0.25">
      <c r="D54" s="1" t="s">
        <v>1</v>
      </c>
      <c r="AM54" s="35" t="s">
        <v>61</v>
      </c>
      <c r="AN54" s="40">
        <v>310.12244497818733</v>
      </c>
      <c r="AO54" s="40">
        <v>321.43031305221859</v>
      </c>
      <c r="AP54" s="40">
        <v>311.60821101423682</v>
      </c>
      <c r="AQ54" s="40">
        <v>292.38074789513701</v>
      </c>
      <c r="AR54" s="40">
        <v>325.67774820695564</v>
      </c>
      <c r="AS54" s="47">
        <v>319.60382436260625</v>
      </c>
      <c r="AT54" s="40">
        <v>322.37743678409339</v>
      </c>
      <c r="AU54" s="40">
        <v>318.18413852073536</v>
      </c>
      <c r="AV54" s="40">
        <v>313.65283478260869</v>
      </c>
      <c r="AW54" s="40">
        <v>314.16842637081641</v>
      </c>
      <c r="AX54" s="40">
        <v>307.90751069763479</v>
      </c>
      <c r="AY54" s="40">
        <v>304.57464638926774</v>
      </c>
    </row>
    <row r="55" spans="1:53" ht="37.5" customHeight="1" x14ac:dyDescent="0.25">
      <c r="E55" s="474" t="s">
        <v>274</v>
      </c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M55" s="36" t="s">
        <v>16</v>
      </c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3" ht="23.25" customHeight="1" x14ac:dyDescent="0.25">
      <c r="E56" s="518" t="s">
        <v>308</v>
      </c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519"/>
      <c r="Q56" s="519"/>
      <c r="R56" s="519"/>
      <c r="S56" s="519"/>
      <c r="T56" s="519"/>
      <c r="U56" s="519"/>
      <c r="V56" s="519"/>
      <c r="W56" s="519"/>
      <c r="X56" s="519"/>
      <c r="Y56" s="519"/>
      <c r="Z56" s="519"/>
      <c r="AA56" s="519"/>
      <c r="AB56" s="519"/>
      <c r="AC56" s="519"/>
      <c r="AD56" s="519"/>
      <c r="AE56" s="519"/>
      <c r="AF56" s="519"/>
      <c r="AG56" s="519"/>
      <c r="AH56" s="519"/>
      <c r="AI56" s="519"/>
      <c r="AM56" s="35" t="s">
        <v>3</v>
      </c>
      <c r="AN56" s="35">
        <v>1</v>
      </c>
      <c r="AO56" s="35">
        <v>2</v>
      </c>
      <c r="AP56" s="35">
        <v>3</v>
      </c>
      <c r="AQ56" s="35">
        <v>4</v>
      </c>
      <c r="AR56" s="35">
        <v>5</v>
      </c>
      <c r="AS56" s="35">
        <v>6</v>
      </c>
      <c r="AT56" s="35">
        <v>7</v>
      </c>
      <c r="AU56" s="35">
        <v>8</v>
      </c>
      <c r="AV56" s="35">
        <v>9</v>
      </c>
      <c r="AW56" s="35">
        <v>10</v>
      </c>
      <c r="AX56" s="35">
        <v>11</v>
      </c>
      <c r="AY56" s="35">
        <v>12</v>
      </c>
    </row>
    <row r="57" spans="1:53" ht="15" customHeight="1" x14ac:dyDescent="0.25">
      <c r="A57" s="8"/>
      <c r="E57" s="519"/>
      <c r="F57" s="519"/>
      <c r="G57" s="519"/>
      <c r="H57" s="519"/>
      <c r="I57" s="519"/>
      <c r="J57" s="519"/>
      <c r="K57" s="519"/>
      <c r="L57" s="519"/>
      <c r="M57" s="519"/>
      <c r="N57" s="519"/>
      <c r="O57" s="519"/>
      <c r="P57" s="519"/>
      <c r="Q57" s="519"/>
      <c r="R57" s="519"/>
      <c r="S57" s="519"/>
      <c r="T57" s="519"/>
      <c r="U57" s="519"/>
      <c r="V57" s="519"/>
      <c r="W57" s="519"/>
      <c r="X57" s="519"/>
      <c r="Y57" s="519"/>
      <c r="Z57" s="519"/>
      <c r="AA57" s="519"/>
      <c r="AB57" s="519"/>
      <c r="AC57" s="519"/>
      <c r="AD57" s="519"/>
      <c r="AE57" s="519"/>
      <c r="AF57" s="519"/>
      <c r="AG57" s="519"/>
      <c r="AH57" s="519"/>
      <c r="AI57" s="519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</row>
    <row r="58" spans="1:53" ht="15" customHeight="1" x14ac:dyDescent="0.25">
      <c r="AM58" s="35" t="s">
        <v>5</v>
      </c>
      <c r="AN58" s="39">
        <v>2173.5</v>
      </c>
      <c r="AO58" s="42">
        <v>1250.0999999999999</v>
      </c>
      <c r="AP58" s="39">
        <v>1163.0999999999999</v>
      </c>
      <c r="AQ58" s="39">
        <v>1213.0999999999999</v>
      </c>
      <c r="AR58" s="39">
        <v>1082.4000000000001</v>
      </c>
      <c r="AS58" s="42">
        <v>885</v>
      </c>
      <c r="AT58" s="39">
        <v>824</v>
      </c>
      <c r="AU58" s="39">
        <v>808</v>
      </c>
      <c r="AV58" s="39">
        <v>1964</v>
      </c>
      <c r="AW58" s="39">
        <v>2210</v>
      </c>
      <c r="AX58" s="39">
        <v>2683.2</v>
      </c>
      <c r="AY58" s="39">
        <v>2508.1999999999998</v>
      </c>
      <c r="BA58" s="1">
        <f>SUM(AN58:AZ58)</f>
        <v>18764.599999999999</v>
      </c>
    </row>
    <row r="59" spans="1:53" ht="15" customHeight="1" x14ac:dyDescent="0.25">
      <c r="A59" s="9"/>
      <c r="AM59" s="35" t="s">
        <v>61</v>
      </c>
      <c r="AN59" s="39">
        <v>873.43731308948702</v>
      </c>
      <c r="AO59" s="39">
        <v>869.24726021918252</v>
      </c>
      <c r="AP59" s="39">
        <v>856.44226635714904</v>
      </c>
      <c r="AQ59" s="39">
        <v>810.22339460885337</v>
      </c>
      <c r="AR59" s="39">
        <v>811.07354028085729</v>
      </c>
      <c r="AS59" s="39">
        <v>831.30621468926552</v>
      </c>
      <c r="AT59" s="39">
        <v>733.12864077669906</v>
      </c>
      <c r="AU59" s="39">
        <v>717.42698019801981</v>
      </c>
      <c r="AV59" s="39">
        <v>846.01476578411405</v>
      </c>
      <c r="AW59" s="39">
        <v>918.94977375565611</v>
      </c>
      <c r="AX59" s="39">
        <v>807.84809183064999</v>
      </c>
      <c r="AY59" s="39">
        <v>816.60553384897537</v>
      </c>
    </row>
    <row r="60" spans="1:53" ht="15" customHeight="1" x14ac:dyDescent="0.25">
      <c r="A60" s="9"/>
      <c r="AM60" s="34" t="s">
        <v>19</v>
      </c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</row>
    <row r="61" spans="1:53" ht="15" customHeight="1" x14ac:dyDescent="0.25">
      <c r="A61" s="9"/>
      <c r="AM61" s="35" t="s">
        <v>3</v>
      </c>
      <c r="AN61" s="35">
        <v>1</v>
      </c>
      <c r="AO61" s="35">
        <v>2</v>
      </c>
      <c r="AP61" s="35">
        <v>3</v>
      </c>
      <c r="AQ61" s="35">
        <v>4</v>
      </c>
      <c r="AR61" s="35">
        <v>5</v>
      </c>
      <c r="AS61" s="35">
        <v>6</v>
      </c>
      <c r="AT61" s="35">
        <v>7</v>
      </c>
      <c r="AU61" s="35">
        <v>8</v>
      </c>
      <c r="AV61" s="35">
        <v>9</v>
      </c>
      <c r="AW61" s="35">
        <v>10</v>
      </c>
      <c r="AX61" s="35">
        <v>11</v>
      </c>
      <c r="AY61" s="35">
        <v>12</v>
      </c>
    </row>
    <row r="62" spans="1:53" ht="15" customHeight="1" x14ac:dyDescent="0.25">
      <c r="A62" s="9"/>
      <c r="AM62" s="35" t="s">
        <v>5</v>
      </c>
      <c r="AN62" s="39">
        <v>1035.8</v>
      </c>
      <c r="AO62" s="39">
        <v>1158.4999999999998</v>
      </c>
      <c r="AP62" s="39">
        <v>1256.3</v>
      </c>
      <c r="AQ62" s="39">
        <v>1487.6</v>
      </c>
      <c r="AR62" s="39">
        <v>1494.6999999999998</v>
      </c>
      <c r="AS62" s="39">
        <v>1290.8</v>
      </c>
      <c r="AT62" s="39">
        <v>1312.6999999999998</v>
      </c>
      <c r="AU62" s="39">
        <v>1131.9000000000001</v>
      </c>
      <c r="AV62" s="39">
        <v>1408.6999999999998</v>
      </c>
      <c r="AW62" s="39">
        <v>1667.5</v>
      </c>
      <c r="AX62" s="39">
        <v>1609.9</v>
      </c>
      <c r="AY62" s="39">
        <v>1465.6999999999998</v>
      </c>
      <c r="BA62" s="53">
        <f>SUM(AN62:AZ62)</f>
        <v>16320.099999999995</v>
      </c>
    </row>
    <row r="63" spans="1:53" ht="15" customHeight="1" x14ac:dyDescent="0.25">
      <c r="A63" s="9"/>
      <c r="AM63" s="35" t="s">
        <v>61</v>
      </c>
      <c r="AN63" s="39">
        <v>1367.3991117976443</v>
      </c>
      <c r="AO63" s="39">
        <v>1334.9365558912389</v>
      </c>
      <c r="AP63" s="39">
        <v>1342.3465732707157</v>
      </c>
      <c r="AQ63" s="39">
        <v>1294.2524872277493</v>
      </c>
      <c r="AR63" s="39">
        <v>1240.3298320733259</v>
      </c>
      <c r="AS63" s="39">
        <v>1288.4273318872017</v>
      </c>
      <c r="AT63" s="39">
        <v>1284.4046621467207</v>
      </c>
      <c r="AU63" s="39">
        <v>1271.4709780015901</v>
      </c>
      <c r="AV63" s="39">
        <v>1315.3162490239229</v>
      </c>
      <c r="AW63" s="39">
        <v>1370.8971514242878</v>
      </c>
      <c r="AX63" s="39">
        <v>1319.2744890987019</v>
      </c>
      <c r="AY63" s="39">
        <v>1376.3253053148667</v>
      </c>
    </row>
    <row r="64" spans="1:53" ht="15" customHeight="1" x14ac:dyDescent="0.25">
      <c r="A64" s="9"/>
      <c r="AM64" s="34" t="s">
        <v>12</v>
      </c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</row>
    <row r="65" spans="1:53" ht="15" customHeight="1" x14ac:dyDescent="0.25">
      <c r="A65" s="9"/>
      <c r="AM65" s="35" t="s">
        <v>3</v>
      </c>
      <c r="AN65" s="35">
        <v>1</v>
      </c>
      <c r="AO65" s="35">
        <v>2</v>
      </c>
      <c r="AP65" s="35">
        <v>3</v>
      </c>
      <c r="AQ65" s="35">
        <v>4</v>
      </c>
      <c r="AR65" s="35">
        <v>5</v>
      </c>
      <c r="AS65" s="35">
        <v>6</v>
      </c>
      <c r="AT65" s="35">
        <v>7</v>
      </c>
      <c r="AU65" s="35">
        <v>8</v>
      </c>
      <c r="AV65" s="35">
        <v>9</v>
      </c>
      <c r="AW65" s="35">
        <v>10</v>
      </c>
      <c r="AX65" s="35">
        <v>11</v>
      </c>
      <c r="AY65" s="35">
        <v>12</v>
      </c>
    </row>
    <row r="66" spans="1:53" ht="15" customHeight="1" x14ac:dyDescent="0.25">
      <c r="A66" s="9"/>
      <c r="AM66" s="35" t="s">
        <v>5</v>
      </c>
      <c r="AN66" s="39">
        <v>60131.4</v>
      </c>
      <c r="AO66" s="39">
        <v>46658.2</v>
      </c>
      <c r="AP66" s="39">
        <v>65418.6</v>
      </c>
      <c r="AQ66" s="39">
        <v>58480.3</v>
      </c>
      <c r="AR66" s="39">
        <v>54351.7</v>
      </c>
      <c r="AS66" s="39">
        <v>57566</v>
      </c>
      <c r="AT66" s="39">
        <v>53269.3</v>
      </c>
      <c r="AU66" s="39">
        <v>79870.899999999994</v>
      </c>
      <c r="AV66" s="39">
        <v>75622.100000000006</v>
      </c>
      <c r="AW66" s="39">
        <v>68977.899999999994</v>
      </c>
      <c r="AX66" s="39">
        <v>75488.5</v>
      </c>
      <c r="AY66" s="39">
        <v>60387.9</v>
      </c>
      <c r="BA66" s="54">
        <f>SUM(AN66:AZ66)</f>
        <v>756222.8</v>
      </c>
    </row>
    <row r="67" spans="1:53" ht="15" customHeight="1" x14ac:dyDescent="0.25">
      <c r="A67" s="9"/>
      <c r="AM67" s="35" t="s">
        <v>61</v>
      </c>
      <c r="AN67" s="40">
        <v>796.9669922868917</v>
      </c>
      <c r="AO67" s="40">
        <v>759.53135783206392</v>
      </c>
      <c r="AP67" s="40">
        <v>630.56084966660865</v>
      </c>
      <c r="AQ67" s="40">
        <v>608.16827205058792</v>
      </c>
      <c r="AR67" s="40">
        <v>642.13785401376595</v>
      </c>
      <c r="AS67" s="40">
        <v>613.45872563666057</v>
      </c>
      <c r="AT67" s="40">
        <v>524.39849969870068</v>
      </c>
      <c r="AU67" s="40">
        <v>479.58026014480873</v>
      </c>
      <c r="AV67" s="40">
        <v>778.12179243898277</v>
      </c>
      <c r="AW67" s="40">
        <v>805.10746195520596</v>
      </c>
      <c r="AX67" s="40">
        <v>812.75816846274597</v>
      </c>
      <c r="AY67" s="40">
        <v>785.99808902114489</v>
      </c>
    </row>
    <row r="68" spans="1:53" ht="15" customHeight="1" x14ac:dyDescent="0.25">
      <c r="A68" s="9"/>
      <c r="D68" s="1" t="s">
        <v>58</v>
      </c>
      <c r="AM68" s="34" t="s">
        <v>7</v>
      </c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</row>
    <row r="69" spans="1:53" ht="30" customHeight="1" x14ac:dyDescent="0.25">
      <c r="E69" s="474" t="s">
        <v>115</v>
      </c>
      <c r="F69" s="474"/>
      <c r="G69" s="474"/>
      <c r="H69" s="474"/>
      <c r="I69" s="474"/>
      <c r="J69" s="474"/>
      <c r="K69" s="474"/>
      <c r="L69" s="474"/>
      <c r="M69" s="474"/>
      <c r="N69" s="474"/>
      <c r="O69" s="474"/>
      <c r="P69" s="474"/>
      <c r="Q69" s="474"/>
      <c r="R69" s="474"/>
      <c r="S69" s="474"/>
      <c r="T69" s="474"/>
      <c r="U69" s="474"/>
      <c r="V69" s="474"/>
      <c r="W69" s="474"/>
      <c r="X69" s="474"/>
      <c r="Y69" s="474"/>
      <c r="Z69" s="474"/>
      <c r="AA69" s="474"/>
      <c r="AB69" s="474"/>
      <c r="AC69" s="474"/>
      <c r="AD69" s="474"/>
      <c r="AE69" s="474"/>
      <c r="AF69" s="474"/>
      <c r="AG69" s="474"/>
      <c r="AH69" s="474"/>
      <c r="AI69" s="474"/>
      <c r="AM69" s="35" t="s">
        <v>3</v>
      </c>
      <c r="AN69" s="35">
        <v>1</v>
      </c>
      <c r="AO69" s="35">
        <v>2</v>
      </c>
      <c r="AP69" s="35">
        <v>3</v>
      </c>
      <c r="AQ69" s="35">
        <v>4</v>
      </c>
      <c r="AR69" s="35">
        <v>5</v>
      </c>
      <c r="AS69" s="35">
        <v>6</v>
      </c>
      <c r="AT69" s="35">
        <v>7</v>
      </c>
      <c r="AU69" s="35">
        <v>8</v>
      </c>
      <c r="AV69" s="35">
        <v>9</v>
      </c>
      <c r="AW69" s="35">
        <v>10</v>
      </c>
      <c r="AX69" s="35">
        <v>11</v>
      </c>
      <c r="AY69" s="35">
        <v>12</v>
      </c>
    </row>
    <row r="70" spans="1:53" ht="24" customHeight="1" x14ac:dyDescent="0.25">
      <c r="E70" s="518" t="s">
        <v>199</v>
      </c>
      <c r="F70" s="519"/>
      <c r="G70" s="519"/>
      <c r="H70" s="519"/>
      <c r="I70" s="519"/>
      <c r="J70" s="519"/>
      <c r="K70" s="519"/>
      <c r="L70" s="519"/>
      <c r="M70" s="519"/>
      <c r="N70" s="519"/>
      <c r="O70" s="519"/>
      <c r="P70" s="519"/>
      <c r="Q70" s="519"/>
      <c r="R70" s="519"/>
      <c r="S70" s="519"/>
      <c r="T70" s="519"/>
      <c r="U70" s="519"/>
      <c r="V70" s="519"/>
      <c r="W70" s="519"/>
      <c r="X70" s="519"/>
      <c r="Y70" s="519"/>
      <c r="Z70" s="519"/>
      <c r="AA70" s="519"/>
      <c r="AB70" s="519"/>
      <c r="AC70" s="519"/>
      <c r="AD70" s="519"/>
      <c r="AE70" s="519"/>
      <c r="AF70" s="519"/>
      <c r="AG70" s="519"/>
      <c r="AH70" s="519"/>
      <c r="AI70" s="519"/>
      <c r="AM70" s="35" t="s">
        <v>5</v>
      </c>
      <c r="AN70" s="39">
        <v>111375</v>
      </c>
      <c r="AO70" s="39">
        <v>86987</v>
      </c>
      <c r="AP70" s="39">
        <v>84813</v>
      </c>
      <c r="AQ70" s="39">
        <v>79673.399999999994</v>
      </c>
      <c r="AR70" s="39">
        <v>78281.200000000012</v>
      </c>
      <c r="AS70" s="39">
        <v>82004.800000000003</v>
      </c>
      <c r="AT70" s="39">
        <v>72612</v>
      </c>
      <c r="AU70" s="39">
        <v>118705.20000000001</v>
      </c>
      <c r="AV70" s="39">
        <v>96599</v>
      </c>
      <c r="AW70" s="39">
        <v>121720.8</v>
      </c>
      <c r="AX70" s="39">
        <v>135713.20000000001</v>
      </c>
      <c r="AY70" s="39">
        <v>110017.4</v>
      </c>
      <c r="BA70" s="53">
        <f>SUM(AN70:AZ70)</f>
        <v>1178502</v>
      </c>
    </row>
    <row r="71" spans="1:53" ht="15" customHeight="1" x14ac:dyDescent="0.25">
      <c r="A71" s="8"/>
      <c r="E71" s="519"/>
      <c r="F71" s="519"/>
      <c r="G71" s="519"/>
      <c r="H71" s="519"/>
      <c r="I71" s="519"/>
      <c r="J71" s="519"/>
      <c r="K71" s="519"/>
      <c r="L71" s="519"/>
      <c r="M71" s="519"/>
      <c r="N71" s="519"/>
      <c r="O71" s="519"/>
      <c r="P71" s="519"/>
      <c r="Q71" s="519"/>
      <c r="R71" s="519"/>
      <c r="S71" s="519"/>
      <c r="T71" s="519"/>
      <c r="U71" s="519"/>
      <c r="V71" s="519"/>
      <c r="W71" s="519"/>
      <c r="X71" s="519"/>
      <c r="Y71" s="519"/>
      <c r="Z71" s="519"/>
      <c r="AA71" s="519"/>
      <c r="AB71" s="519"/>
      <c r="AC71" s="519"/>
      <c r="AD71" s="519"/>
      <c r="AE71" s="519"/>
      <c r="AF71" s="519"/>
      <c r="AG71" s="519"/>
      <c r="AH71" s="519"/>
      <c r="AI71" s="519"/>
      <c r="AM71" s="35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BA71" s="53"/>
    </row>
    <row r="72" spans="1:53" ht="15" customHeight="1" x14ac:dyDescent="0.25">
      <c r="AM72" s="35" t="s">
        <v>61</v>
      </c>
      <c r="AN72" s="40">
        <v>732.64641077441081</v>
      </c>
      <c r="AO72" s="40">
        <v>683.8096727097153</v>
      </c>
      <c r="AP72" s="40">
        <v>569.82222065013616</v>
      </c>
      <c r="AQ72" s="40">
        <v>567.15434511392766</v>
      </c>
      <c r="AR72" s="40">
        <v>562.38517038573752</v>
      </c>
      <c r="AS72" s="40">
        <v>505.75922385031117</v>
      </c>
      <c r="AT72" s="40">
        <v>384.27233790558034</v>
      </c>
      <c r="AU72" s="40">
        <v>278.4808668870445</v>
      </c>
      <c r="AV72" s="40">
        <v>611.39865837120465</v>
      </c>
      <c r="AW72" s="40">
        <v>589.81035287313262</v>
      </c>
      <c r="AX72" s="40">
        <v>569.74915483534392</v>
      </c>
      <c r="AY72" s="40">
        <v>586.88977379941718</v>
      </c>
    </row>
    <row r="73" spans="1:53" ht="15" customHeight="1" x14ac:dyDescent="0.25">
      <c r="AM73" s="34" t="s">
        <v>24</v>
      </c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</row>
    <row r="74" spans="1:53" ht="15" customHeight="1" x14ac:dyDescent="0.25">
      <c r="A74" s="9"/>
      <c r="AM74" s="35" t="s">
        <v>3</v>
      </c>
      <c r="AN74" s="35">
        <v>1</v>
      </c>
      <c r="AO74" s="35">
        <v>2</v>
      </c>
      <c r="AP74" s="35">
        <v>3</v>
      </c>
      <c r="AQ74" s="35">
        <v>4</v>
      </c>
      <c r="AR74" s="35">
        <v>5</v>
      </c>
      <c r="AS74" s="35">
        <v>6</v>
      </c>
      <c r="AT74" s="35">
        <v>7</v>
      </c>
      <c r="AU74" s="35">
        <v>8</v>
      </c>
      <c r="AV74" s="35">
        <v>9</v>
      </c>
      <c r="AW74" s="35">
        <v>10</v>
      </c>
      <c r="AX74" s="35">
        <v>11</v>
      </c>
      <c r="AY74" s="35">
        <v>12</v>
      </c>
    </row>
    <row r="75" spans="1:53" ht="15" customHeight="1" x14ac:dyDescent="0.25">
      <c r="A75" s="9"/>
      <c r="AM75" s="35" t="s">
        <v>5</v>
      </c>
      <c r="AN75" s="39">
        <v>23215.4</v>
      </c>
      <c r="AO75" s="39">
        <v>18565.400000000001</v>
      </c>
      <c r="AP75" s="39">
        <v>17398.2</v>
      </c>
      <c r="AQ75" s="39">
        <v>20800.400000000001</v>
      </c>
      <c r="AR75" s="39">
        <v>19384.2</v>
      </c>
      <c r="AS75" s="39">
        <v>19768.400000000001</v>
      </c>
      <c r="AT75" s="39">
        <v>17880.400000000001</v>
      </c>
      <c r="AU75" s="39">
        <v>19885.2</v>
      </c>
      <c r="AV75" s="39">
        <v>17633.400000000001</v>
      </c>
      <c r="AW75" s="39">
        <v>27207.200000000001</v>
      </c>
      <c r="AX75" s="39">
        <v>32998.199999999997</v>
      </c>
      <c r="AY75" s="39">
        <v>20162.400000000001</v>
      </c>
      <c r="BA75" s="54">
        <f>SUM(AN75:AZ75)</f>
        <v>254898.80000000002</v>
      </c>
    </row>
    <row r="76" spans="1:53" ht="15" customHeight="1" x14ac:dyDescent="0.25">
      <c r="A76" s="9"/>
      <c r="AM76" s="35" t="s">
        <v>61</v>
      </c>
      <c r="AN76" s="40">
        <v>554.72638851796648</v>
      </c>
      <c r="AO76" s="40">
        <v>594.98868863584948</v>
      </c>
      <c r="AP76" s="40">
        <v>596.82685565173404</v>
      </c>
      <c r="AQ76" s="40">
        <v>582.19375588930973</v>
      </c>
      <c r="AR76" s="40">
        <v>612.75048751044665</v>
      </c>
      <c r="AS76" s="40">
        <v>564.49818902895527</v>
      </c>
      <c r="AT76" s="40">
        <v>538.63778215252455</v>
      </c>
      <c r="AU76" s="40">
        <v>516.13179651197879</v>
      </c>
      <c r="AV76" s="40">
        <v>668.33928794220049</v>
      </c>
      <c r="AW76" s="40">
        <v>552.09646711164692</v>
      </c>
      <c r="AX76" s="40">
        <v>413.63465279924361</v>
      </c>
      <c r="AY76" s="40">
        <v>535.69986707931594</v>
      </c>
    </row>
    <row r="77" spans="1:53" ht="15" customHeight="1" x14ac:dyDescent="0.25">
      <c r="A77" s="9"/>
      <c r="AM77" s="34" t="s">
        <v>27</v>
      </c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</row>
    <row r="78" spans="1:53" ht="15" customHeight="1" x14ac:dyDescent="0.25">
      <c r="A78" s="9"/>
      <c r="AM78" s="35" t="s">
        <v>3</v>
      </c>
      <c r="AN78" s="35">
        <v>1</v>
      </c>
      <c r="AO78" s="35">
        <v>2</v>
      </c>
      <c r="AP78" s="35">
        <v>3</v>
      </c>
      <c r="AQ78" s="35">
        <v>4</v>
      </c>
      <c r="AR78" s="35">
        <v>5</v>
      </c>
      <c r="AS78" s="35">
        <v>6</v>
      </c>
      <c r="AT78" s="35">
        <v>7</v>
      </c>
      <c r="AU78" s="35">
        <v>8</v>
      </c>
      <c r="AV78" s="35">
        <v>9</v>
      </c>
      <c r="AW78" s="35">
        <v>10</v>
      </c>
      <c r="AX78" s="35">
        <v>11</v>
      </c>
      <c r="AY78" s="35">
        <v>12</v>
      </c>
    </row>
    <row r="79" spans="1:53" ht="15" customHeight="1" x14ac:dyDescent="0.25">
      <c r="A79" s="9"/>
      <c r="AM79" s="35" t="s">
        <v>5</v>
      </c>
      <c r="AN79" s="39">
        <v>9</v>
      </c>
      <c r="AO79" s="39">
        <v>6</v>
      </c>
      <c r="AP79" s="39">
        <v>1</v>
      </c>
      <c r="AQ79" s="39">
        <v>6</v>
      </c>
      <c r="AR79" s="39">
        <v>6.3</v>
      </c>
      <c r="AS79" s="39">
        <v>0</v>
      </c>
      <c r="AT79" s="39">
        <v>0</v>
      </c>
      <c r="AU79" s="39">
        <v>1</v>
      </c>
      <c r="AV79" s="39">
        <v>1</v>
      </c>
      <c r="AW79" s="39">
        <v>4</v>
      </c>
      <c r="AX79" s="39">
        <v>4.3</v>
      </c>
      <c r="AY79" s="39">
        <v>4</v>
      </c>
      <c r="BA79" s="53">
        <f>SUM(AN79:AZ79)</f>
        <v>42.599999999999994</v>
      </c>
    </row>
    <row r="80" spans="1:53" ht="15" customHeight="1" x14ac:dyDescent="0.25">
      <c r="A80" s="9"/>
      <c r="AM80" s="35" t="s">
        <v>61</v>
      </c>
      <c r="AN80" s="39">
        <v>4200</v>
      </c>
      <c r="AO80" s="39">
        <v>2700</v>
      </c>
      <c r="AP80" s="39">
        <v>10800</v>
      </c>
      <c r="AQ80" s="39">
        <v>2700</v>
      </c>
      <c r="AR80" s="39">
        <v>2593.6507936507937</v>
      </c>
      <c r="AS80" s="39" t="e">
        <v>#DIV/0!</v>
      </c>
      <c r="AT80" s="39" t="e">
        <v>#DIV/0!</v>
      </c>
      <c r="AU80" s="39">
        <v>10800</v>
      </c>
      <c r="AV80" s="39">
        <v>10800</v>
      </c>
      <c r="AW80" s="39">
        <v>5702.5</v>
      </c>
      <c r="AX80" s="39">
        <v>2665.1162790697676</v>
      </c>
      <c r="AY80" s="39">
        <v>7236</v>
      </c>
    </row>
    <row r="81" spans="1:53" ht="15" customHeight="1" x14ac:dyDescent="0.25">
      <c r="A81" s="9"/>
      <c r="AM81" s="34" t="s">
        <v>29</v>
      </c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</row>
    <row r="82" spans="1:53" ht="15" customHeight="1" x14ac:dyDescent="0.25">
      <c r="A82" s="9"/>
      <c r="D82" s="1" t="s">
        <v>264</v>
      </c>
      <c r="AM82" s="35" t="s">
        <v>3</v>
      </c>
      <c r="AN82" s="35">
        <v>1</v>
      </c>
      <c r="AO82" s="35">
        <v>2</v>
      </c>
      <c r="AP82" s="35">
        <v>3</v>
      </c>
      <c r="AQ82" s="35">
        <v>4</v>
      </c>
      <c r="AR82" s="35">
        <v>5</v>
      </c>
      <c r="AS82" s="35">
        <v>6</v>
      </c>
      <c r="AT82" s="35">
        <v>7</v>
      </c>
      <c r="AU82" s="35">
        <v>8</v>
      </c>
      <c r="AV82" s="35">
        <v>9</v>
      </c>
      <c r="AW82" s="35">
        <v>10</v>
      </c>
      <c r="AX82" s="35">
        <v>11</v>
      </c>
      <c r="AY82" s="35">
        <v>12</v>
      </c>
    </row>
    <row r="83" spans="1:53" ht="31.5" customHeight="1" x14ac:dyDescent="0.25">
      <c r="A83" s="9"/>
      <c r="E83" s="474" t="s">
        <v>292</v>
      </c>
      <c r="F83" s="474"/>
      <c r="G83" s="474"/>
      <c r="H83" s="474"/>
      <c r="I83" s="474"/>
      <c r="J83" s="474"/>
      <c r="K83" s="474"/>
      <c r="L83" s="474"/>
      <c r="M83" s="474"/>
      <c r="N83" s="474"/>
      <c r="O83" s="474"/>
      <c r="P83" s="474"/>
      <c r="Q83" s="474"/>
      <c r="R83" s="474"/>
      <c r="S83" s="474"/>
      <c r="T83" s="474"/>
      <c r="U83" s="474"/>
      <c r="V83" s="474"/>
      <c r="W83" s="474"/>
      <c r="X83" s="474"/>
      <c r="Y83" s="474"/>
      <c r="Z83" s="474"/>
      <c r="AA83" s="474"/>
      <c r="AB83" s="474"/>
      <c r="AC83" s="474"/>
      <c r="AD83" s="474"/>
      <c r="AE83" s="474"/>
      <c r="AF83" s="474"/>
      <c r="AG83" s="474"/>
      <c r="AH83" s="474"/>
      <c r="AI83" s="474"/>
      <c r="AM83" s="35" t="s">
        <v>5</v>
      </c>
      <c r="AN83" s="39">
        <v>0</v>
      </c>
      <c r="AO83" s="39">
        <v>0</v>
      </c>
      <c r="AP83" s="39">
        <v>0</v>
      </c>
      <c r="AQ83" s="39">
        <v>0</v>
      </c>
      <c r="AR83" s="39">
        <v>0</v>
      </c>
      <c r="AS83" s="39">
        <v>0</v>
      </c>
      <c r="AT83" s="39">
        <v>0</v>
      </c>
      <c r="AU83" s="39">
        <v>0</v>
      </c>
      <c r="AV83" s="39">
        <v>0</v>
      </c>
      <c r="AW83" s="39">
        <v>0</v>
      </c>
      <c r="AX83" s="39">
        <v>0</v>
      </c>
      <c r="AY83" s="39">
        <v>0</v>
      </c>
      <c r="BA83" s="53">
        <f>SUM(AN83:AZ83)</f>
        <v>0</v>
      </c>
    </row>
    <row r="84" spans="1:53" ht="24" customHeight="1" x14ac:dyDescent="0.25">
      <c r="E84" s="518" t="s">
        <v>275</v>
      </c>
      <c r="F84" s="519"/>
      <c r="G84" s="519"/>
      <c r="H84" s="519"/>
      <c r="I84" s="519"/>
      <c r="J84" s="519"/>
      <c r="K84" s="519"/>
      <c r="L84" s="519"/>
      <c r="M84" s="519"/>
      <c r="N84" s="519"/>
      <c r="O84" s="519"/>
      <c r="P84" s="519"/>
      <c r="Q84" s="519"/>
      <c r="R84" s="519"/>
      <c r="S84" s="519"/>
      <c r="T84" s="519"/>
      <c r="U84" s="519"/>
      <c r="V84" s="519"/>
      <c r="W84" s="519"/>
      <c r="X84" s="519"/>
      <c r="Y84" s="519"/>
      <c r="Z84" s="519"/>
      <c r="AA84" s="519"/>
      <c r="AB84" s="519"/>
      <c r="AC84" s="519"/>
      <c r="AD84" s="519"/>
      <c r="AE84" s="519"/>
      <c r="AF84" s="519"/>
      <c r="AG84" s="519"/>
      <c r="AH84" s="519"/>
      <c r="AI84" s="519"/>
      <c r="AM84" s="35" t="s">
        <v>61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1">
        <v>11696</v>
      </c>
    </row>
    <row r="85" spans="1:53" ht="15" customHeight="1" x14ac:dyDescent="0.25">
      <c r="A85" s="8"/>
      <c r="E85" s="519"/>
      <c r="F85" s="519"/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519"/>
      <c r="R85" s="519"/>
      <c r="S85" s="519"/>
      <c r="T85" s="519"/>
      <c r="U85" s="519"/>
      <c r="V85" s="519"/>
      <c r="W85" s="519"/>
      <c r="X85" s="519"/>
      <c r="Y85" s="519"/>
      <c r="Z85" s="519"/>
      <c r="AA85" s="519"/>
      <c r="AB85" s="519"/>
      <c r="AC85" s="519"/>
      <c r="AD85" s="519"/>
      <c r="AE85" s="519"/>
      <c r="AF85" s="519"/>
      <c r="AG85" s="519"/>
      <c r="AH85" s="519"/>
      <c r="AI85" s="519"/>
      <c r="AM85" s="37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</row>
    <row r="86" spans="1:53" ht="15" customHeight="1" x14ac:dyDescent="0.25">
      <c r="AM86" s="34" t="s">
        <v>30</v>
      </c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</row>
    <row r="87" spans="1:53" ht="15" customHeight="1" x14ac:dyDescent="0.25">
      <c r="AM87" s="35" t="s">
        <v>3</v>
      </c>
      <c r="AN87" s="35">
        <v>1</v>
      </c>
      <c r="AO87" s="35">
        <v>2</v>
      </c>
      <c r="AP87" s="35">
        <v>3</v>
      </c>
      <c r="AQ87" s="35">
        <v>4</v>
      </c>
      <c r="AR87" s="35">
        <v>5</v>
      </c>
      <c r="AS87" s="35">
        <v>6</v>
      </c>
      <c r="AT87" s="35">
        <v>7</v>
      </c>
      <c r="AU87" s="35">
        <v>8</v>
      </c>
      <c r="AV87" s="35">
        <v>9</v>
      </c>
      <c r="AW87" s="35">
        <v>10</v>
      </c>
      <c r="AX87" s="35">
        <v>11</v>
      </c>
      <c r="AY87" s="35">
        <v>12</v>
      </c>
    </row>
    <row r="88" spans="1:53" ht="15" customHeight="1" x14ac:dyDescent="0.25">
      <c r="AM88" s="35" t="s">
        <v>5</v>
      </c>
      <c r="AN88" s="39">
        <v>365</v>
      </c>
      <c r="AO88" s="39">
        <v>352</v>
      </c>
      <c r="AP88" s="39">
        <v>350</v>
      </c>
      <c r="AQ88" s="39">
        <v>340</v>
      </c>
      <c r="AR88" s="39">
        <v>314</v>
      </c>
      <c r="AS88" s="39">
        <v>295</v>
      </c>
      <c r="AT88" s="39">
        <v>377</v>
      </c>
      <c r="AU88" s="39">
        <v>315.7</v>
      </c>
      <c r="AV88" s="39">
        <v>416.35</v>
      </c>
      <c r="AW88" s="39">
        <v>436</v>
      </c>
      <c r="AX88" s="39">
        <v>391</v>
      </c>
      <c r="AY88" s="39">
        <v>580</v>
      </c>
      <c r="BA88" s="53">
        <f>SUM(AN88:AZ88)</f>
        <v>4532.0499999999993</v>
      </c>
    </row>
    <row r="89" spans="1:53" ht="15" customHeight="1" x14ac:dyDescent="0.25">
      <c r="A89" s="9"/>
      <c r="AM89" s="35" t="s">
        <v>61</v>
      </c>
      <c r="AN89" s="39">
        <v>1570.3917808219178</v>
      </c>
      <c r="AO89" s="39">
        <v>1570.7755681818182</v>
      </c>
      <c r="AP89" s="39">
        <v>1572.6314285714286</v>
      </c>
      <c r="AQ89" s="39">
        <v>1578.7588235294118</v>
      </c>
      <c r="AR89" s="39">
        <v>1589.4426751592357</v>
      </c>
      <c r="AS89" s="39">
        <v>1580.9627118644069</v>
      </c>
      <c r="AT89" s="39">
        <v>1571.9655172413793</v>
      </c>
      <c r="AU89" s="39">
        <v>1525.0681026290783</v>
      </c>
      <c r="AV89" s="39">
        <v>1440.9319082502702</v>
      </c>
      <c r="AW89" s="39">
        <v>1519.7798165137615</v>
      </c>
      <c r="AX89" s="39">
        <v>1564.005115089514</v>
      </c>
      <c r="AY89" s="39">
        <v>1091.1931034482759</v>
      </c>
    </row>
    <row r="90" spans="1:53" ht="15" customHeight="1" x14ac:dyDescent="0.25">
      <c r="A90" s="9"/>
      <c r="AM90" s="34" t="s">
        <v>33</v>
      </c>
      <c r="AN90" s="41"/>
      <c r="AO90" s="41"/>
      <c r="AP90" s="46"/>
      <c r="AQ90" s="41"/>
      <c r="AR90" s="41"/>
      <c r="AS90" s="41"/>
      <c r="AT90" s="41"/>
      <c r="AU90" s="41"/>
      <c r="AV90" s="41"/>
      <c r="AW90" s="41"/>
      <c r="AX90" s="41"/>
      <c r="AY90" s="41"/>
    </row>
    <row r="91" spans="1:53" ht="15" customHeight="1" x14ac:dyDescent="0.25">
      <c r="A91" s="9"/>
      <c r="AM91" s="35" t="s">
        <v>3</v>
      </c>
      <c r="AN91" s="35">
        <v>1</v>
      </c>
      <c r="AO91" s="35">
        <v>2</v>
      </c>
      <c r="AP91" s="35">
        <v>3</v>
      </c>
      <c r="AQ91" s="35">
        <v>4</v>
      </c>
      <c r="AR91" s="35">
        <v>5</v>
      </c>
      <c r="AS91" s="35">
        <v>6</v>
      </c>
      <c r="AT91" s="35">
        <v>7</v>
      </c>
      <c r="AU91" s="35">
        <v>8</v>
      </c>
      <c r="AV91" s="35">
        <v>9</v>
      </c>
      <c r="AW91" s="35">
        <v>10</v>
      </c>
      <c r="AX91" s="35">
        <v>11</v>
      </c>
      <c r="AY91" s="35">
        <v>12</v>
      </c>
    </row>
    <row r="92" spans="1:53" ht="15" customHeight="1" x14ac:dyDescent="0.25">
      <c r="A92" s="9"/>
      <c r="AM92" s="35" t="s">
        <v>5</v>
      </c>
      <c r="AN92" s="39">
        <v>636</v>
      </c>
      <c r="AO92" s="39">
        <v>765</v>
      </c>
      <c r="AP92" s="39">
        <v>828</v>
      </c>
      <c r="AQ92" s="39">
        <v>804</v>
      </c>
      <c r="AR92" s="39">
        <v>270</v>
      </c>
      <c r="AS92" s="39">
        <v>285</v>
      </c>
      <c r="AT92" s="39">
        <v>252</v>
      </c>
      <c r="AU92" s="39">
        <v>234</v>
      </c>
      <c r="AV92" s="39">
        <v>270</v>
      </c>
      <c r="AW92" s="39">
        <v>693</v>
      </c>
      <c r="AX92" s="39">
        <v>954</v>
      </c>
      <c r="AY92" s="39">
        <v>1053</v>
      </c>
      <c r="BA92" s="54">
        <f>SUM(AN92:AZ92)</f>
        <v>7044</v>
      </c>
    </row>
    <row r="93" spans="1:53" ht="15" customHeight="1" x14ac:dyDescent="0.25">
      <c r="A93" s="9"/>
      <c r="AM93" s="35" t="s">
        <v>61</v>
      </c>
      <c r="AN93" s="39">
        <v>787.78301886792451</v>
      </c>
      <c r="AO93" s="39">
        <v>789.81960784313731</v>
      </c>
      <c r="AP93" s="39">
        <v>782.90579710144925</v>
      </c>
      <c r="AQ93" s="39">
        <v>735.00746268656712</v>
      </c>
      <c r="AR93" s="39">
        <v>801.55555555555554</v>
      </c>
      <c r="AS93" s="39">
        <v>809.57894736842104</v>
      </c>
      <c r="AT93" s="39">
        <v>816.78571428571433</v>
      </c>
      <c r="AU93" s="39">
        <v>809.48717948717945</v>
      </c>
      <c r="AV93" s="39">
        <v>813.86666666666667</v>
      </c>
      <c r="AW93" s="39">
        <v>780.38095238095241</v>
      </c>
      <c r="AX93" s="39">
        <v>777.27044025157238</v>
      </c>
      <c r="AY93" s="39">
        <v>772.90028490028487</v>
      </c>
    </row>
    <row r="94" spans="1:53" ht="15" customHeight="1" x14ac:dyDescent="0.25">
      <c r="A94" s="9"/>
    </row>
    <row r="95" spans="1:53" ht="16.5" customHeight="1" x14ac:dyDescent="0.25">
      <c r="A95" s="9"/>
      <c r="D95" s="1" t="s">
        <v>64</v>
      </c>
    </row>
    <row r="96" spans="1:53" ht="35.25" customHeight="1" x14ac:dyDescent="0.25">
      <c r="A96" s="10"/>
      <c r="B96" s="11"/>
      <c r="C96" s="11"/>
      <c r="D96" s="11"/>
      <c r="E96" s="474" t="s">
        <v>310</v>
      </c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11"/>
      <c r="AK96" s="11"/>
      <c r="AU96" s="16"/>
    </row>
    <row r="97" spans="1:35" ht="35.4" customHeight="1" x14ac:dyDescent="0.25">
      <c r="A97" s="9"/>
      <c r="E97" s="500" t="s">
        <v>60</v>
      </c>
      <c r="F97" s="501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501"/>
      <c r="R97" s="501"/>
      <c r="S97" s="501"/>
      <c r="T97" s="501"/>
      <c r="U97" s="501"/>
      <c r="V97" s="501"/>
      <c r="W97" s="501"/>
      <c r="X97" s="501"/>
      <c r="Y97" s="501"/>
      <c r="Z97" s="501"/>
      <c r="AA97" s="501"/>
      <c r="AB97" s="501"/>
      <c r="AC97" s="501"/>
      <c r="AD97" s="501"/>
      <c r="AE97" s="501"/>
      <c r="AF97" s="501"/>
      <c r="AG97" s="501"/>
      <c r="AH97" s="501"/>
      <c r="AI97" s="501"/>
    </row>
    <row r="98" spans="1:35" ht="15" customHeight="1" x14ac:dyDescent="0.25"/>
    <row r="99" spans="1:35" ht="15" customHeight="1" x14ac:dyDescent="0.25"/>
    <row r="100" spans="1:35" ht="15" customHeight="1" x14ac:dyDescent="0.25"/>
    <row r="101" spans="1:35" ht="15" customHeight="1" x14ac:dyDescent="0.25"/>
    <row r="102" spans="1:35" ht="15" customHeight="1" x14ac:dyDescent="0.25">
      <c r="A102" s="9"/>
    </row>
    <row r="103" spans="1:35" ht="15" customHeight="1" x14ac:dyDescent="0.25">
      <c r="A103" s="9"/>
    </row>
    <row r="104" spans="1:35" ht="15" customHeight="1" x14ac:dyDescent="0.25">
      <c r="A104" s="9"/>
    </row>
    <row r="105" spans="1:35" ht="15" customHeight="1" x14ac:dyDescent="0.25">
      <c r="A105" s="9"/>
    </row>
    <row r="106" spans="1:35" ht="15" customHeight="1" x14ac:dyDescent="0.25">
      <c r="A106" s="9"/>
    </row>
    <row r="107" spans="1:35" ht="15" customHeight="1" x14ac:dyDescent="0.25">
      <c r="A107" s="9"/>
    </row>
    <row r="108" spans="1:35" ht="15" customHeight="1" x14ac:dyDescent="0.25">
      <c r="A108" s="9"/>
      <c r="D108" s="1" t="s">
        <v>65</v>
      </c>
    </row>
    <row r="109" spans="1:35" ht="42" customHeight="1" x14ac:dyDescent="0.25">
      <c r="A109" s="9"/>
      <c r="E109" s="474" t="s">
        <v>285</v>
      </c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</row>
    <row r="110" spans="1:35" ht="33.75" customHeight="1" x14ac:dyDescent="0.25">
      <c r="A110" s="9"/>
      <c r="E110" s="500" t="s">
        <v>284</v>
      </c>
      <c r="F110" s="501"/>
      <c r="G110" s="501"/>
      <c r="H110" s="501"/>
      <c r="I110" s="501"/>
      <c r="J110" s="501"/>
      <c r="K110" s="501"/>
      <c r="L110" s="501"/>
      <c r="M110" s="501"/>
      <c r="N110" s="501"/>
      <c r="O110" s="501"/>
      <c r="P110" s="501"/>
      <c r="Q110" s="501"/>
      <c r="R110" s="501"/>
      <c r="S110" s="501"/>
      <c r="T110" s="501"/>
      <c r="U110" s="501"/>
      <c r="V110" s="501"/>
      <c r="W110" s="501"/>
      <c r="X110" s="501"/>
      <c r="Y110" s="501"/>
      <c r="Z110" s="501"/>
      <c r="AA110" s="501"/>
      <c r="AB110" s="501"/>
      <c r="AC110" s="501"/>
      <c r="AD110" s="501"/>
      <c r="AE110" s="501"/>
      <c r="AF110" s="501"/>
      <c r="AG110" s="501"/>
      <c r="AH110" s="501"/>
      <c r="AI110" s="501"/>
    </row>
    <row r="111" spans="1:35" ht="15" customHeight="1" x14ac:dyDescent="0.25">
      <c r="A111" s="9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</row>
    <row r="112" spans="1:35" ht="15" customHeight="1" x14ac:dyDescent="0.25">
      <c r="A112" s="9"/>
    </row>
    <row r="113" spans="1:38" ht="15" customHeight="1" x14ac:dyDescent="0.25">
      <c r="AL113" s="32"/>
    </row>
    <row r="114" spans="1:38" ht="15" customHeight="1" x14ac:dyDescent="0.25"/>
    <row r="115" spans="1:38" ht="15" customHeight="1" x14ac:dyDescent="0.25"/>
    <row r="116" spans="1:38" ht="15" customHeight="1" x14ac:dyDescent="0.25"/>
    <row r="117" spans="1:38" ht="15" customHeight="1" x14ac:dyDescent="0.25">
      <c r="A117" s="9"/>
    </row>
    <row r="118" spans="1:38" ht="15" customHeight="1" x14ac:dyDescent="0.25">
      <c r="A118" s="9"/>
    </row>
    <row r="119" spans="1:38" ht="15" customHeight="1" x14ac:dyDescent="0.25">
      <c r="A119" s="9"/>
    </row>
    <row r="120" spans="1:38" ht="15" customHeight="1" x14ac:dyDescent="0.25">
      <c r="A120" s="9"/>
    </row>
    <row r="121" spans="1:38" ht="15" customHeight="1" x14ac:dyDescent="0.25">
      <c r="A121" s="9"/>
    </row>
    <row r="122" spans="1:38" ht="9.9" customHeight="1" x14ac:dyDescent="0.25">
      <c r="A122" s="9"/>
    </row>
    <row r="123" spans="1:38" ht="15" customHeight="1" x14ac:dyDescent="0.25">
      <c r="A123" s="9"/>
      <c r="D123" s="1" t="s">
        <v>66</v>
      </c>
    </row>
    <row r="124" spans="1:38" ht="39.75" customHeight="1" x14ac:dyDescent="0.25">
      <c r="A124" s="9"/>
      <c r="E124" s="474" t="s">
        <v>286</v>
      </c>
      <c r="F124" s="474"/>
      <c r="G124" s="474"/>
      <c r="H124" s="474"/>
      <c r="I124" s="474"/>
      <c r="J124" s="474"/>
      <c r="K124" s="474"/>
      <c r="L124" s="474"/>
      <c r="M124" s="474"/>
      <c r="N124" s="474"/>
      <c r="O124" s="474"/>
      <c r="P124" s="474"/>
      <c r="Q124" s="474"/>
      <c r="R124" s="474"/>
      <c r="S124" s="474"/>
      <c r="T124" s="474"/>
      <c r="U124" s="474"/>
      <c r="V124" s="474"/>
      <c r="W124" s="474"/>
      <c r="X124" s="474"/>
      <c r="Y124" s="474"/>
      <c r="Z124" s="474"/>
      <c r="AA124" s="474"/>
      <c r="AB124" s="474"/>
      <c r="AC124" s="474"/>
      <c r="AD124" s="474"/>
      <c r="AE124" s="474"/>
      <c r="AF124" s="474"/>
      <c r="AG124" s="474"/>
      <c r="AH124" s="474"/>
      <c r="AI124" s="474"/>
    </row>
    <row r="125" spans="1:38" ht="38.25" customHeight="1" x14ac:dyDescent="0.25">
      <c r="A125" s="9"/>
      <c r="E125" s="500" t="s">
        <v>216</v>
      </c>
      <c r="F125" s="501"/>
      <c r="G125" s="501"/>
      <c r="H125" s="501"/>
      <c r="I125" s="501"/>
      <c r="J125" s="501"/>
      <c r="K125" s="501"/>
      <c r="L125" s="501"/>
      <c r="M125" s="501"/>
      <c r="N125" s="501"/>
      <c r="O125" s="501"/>
      <c r="P125" s="501"/>
      <c r="Q125" s="501"/>
      <c r="R125" s="501"/>
      <c r="S125" s="501"/>
      <c r="T125" s="501"/>
      <c r="U125" s="501"/>
      <c r="V125" s="501"/>
      <c r="W125" s="501"/>
      <c r="X125" s="501"/>
      <c r="Y125" s="501"/>
      <c r="Z125" s="501"/>
      <c r="AA125" s="501"/>
      <c r="AB125" s="501"/>
      <c r="AC125" s="501"/>
      <c r="AD125" s="501"/>
      <c r="AE125" s="501"/>
      <c r="AF125" s="501"/>
      <c r="AG125" s="501"/>
      <c r="AH125" s="501"/>
      <c r="AI125" s="501"/>
    </row>
    <row r="126" spans="1:38" ht="15" customHeight="1" x14ac:dyDescent="0.25">
      <c r="A126" s="9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</row>
    <row r="127" spans="1:38" ht="15" customHeight="1" x14ac:dyDescent="0.25">
      <c r="A127" s="9"/>
    </row>
    <row r="128" spans="1:38" ht="15" customHeight="1" x14ac:dyDescent="0.25">
      <c r="A128" s="9"/>
    </row>
    <row r="129" spans="1:38" ht="15" customHeight="1" x14ac:dyDescent="0.25">
      <c r="AL129" s="32"/>
    </row>
    <row r="130" spans="1:38" ht="15" customHeight="1" x14ac:dyDescent="0.25"/>
    <row r="131" spans="1:38" ht="15" customHeight="1" x14ac:dyDescent="0.25"/>
    <row r="132" spans="1:38" ht="15" customHeight="1" x14ac:dyDescent="0.25"/>
    <row r="133" spans="1:38" ht="15" customHeight="1" x14ac:dyDescent="0.25">
      <c r="A133" s="9"/>
    </row>
    <row r="134" spans="1:38" ht="15" customHeight="1" x14ac:dyDescent="0.25">
      <c r="A134" s="9"/>
    </row>
    <row r="135" spans="1:38" ht="15" customHeight="1" x14ac:dyDescent="0.25">
      <c r="A135" s="9"/>
    </row>
    <row r="136" spans="1:38" ht="9.9" customHeight="1" x14ac:dyDescent="0.25">
      <c r="A136" s="9"/>
    </row>
    <row r="137" spans="1:38" ht="15" customHeight="1" x14ac:dyDescent="0.25">
      <c r="A137" s="9"/>
      <c r="D137" s="1" t="s">
        <v>67</v>
      </c>
    </row>
    <row r="138" spans="1:38" ht="36" customHeight="1" x14ac:dyDescent="0.25">
      <c r="A138" s="9"/>
      <c r="E138" s="474" t="s">
        <v>287</v>
      </c>
      <c r="F138" s="474"/>
      <c r="G138" s="474"/>
      <c r="H138" s="474"/>
      <c r="I138" s="474"/>
      <c r="J138" s="474"/>
      <c r="K138" s="474"/>
      <c r="L138" s="474"/>
      <c r="M138" s="474"/>
      <c r="N138" s="474"/>
      <c r="O138" s="474"/>
      <c r="P138" s="474"/>
      <c r="Q138" s="474"/>
      <c r="R138" s="474"/>
      <c r="S138" s="474"/>
      <c r="T138" s="474"/>
      <c r="U138" s="474"/>
      <c r="V138" s="474"/>
      <c r="W138" s="474"/>
      <c r="X138" s="474"/>
      <c r="Y138" s="474"/>
      <c r="Z138" s="474"/>
      <c r="AA138" s="474"/>
      <c r="AB138" s="474"/>
      <c r="AC138" s="474"/>
      <c r="AD138" s="474"/>
      <c r="AE138" s="474"/>
      <c r="AF138" s="474"/>
      <c r="AG138" s="474"/>
      <c r="AH138" s="474"/>
      <c r="AI138" s="474"/>
    </row>
    <row r="139" spans="1:38" ht="30" customHeight="1" x14ac:dyDescent="0.25">
      <c r="A139" s="9"/>
      <c r="E139" s="474" t="s">
        <v>276</v>
      </c>
      <c r="F139" s="474"/>
      <c r="G139" s="474"/>
      <c r="H139" s="474"/>
      <c r="I139" s="474"/>
      <c r="J139" s="474"/>
      <c r="K139" s="474"/>
      <c r="L139" s="474"/>
      <c r="M139" s="474"/>
      <c r="N139" s="474"/>
      <c r="O139" s="474"/>
      <c r="P139" s="474"/>
      <c r="Q139" s="474"/>
      <c r="R139" s="474"/>
      <c r="S139" s="474"/>
      <c r="T139" s="474"/>
      <c r="U139" s="474"/>
      <c r="V139" s="474"/>
      <c r="W139" s="474"/>
      <c r="X139" s="474"/>
      <c r="Y139" s="474"/>
      <c r="Z139" s="474"/>
      <c r="AA139" s="474"/>
      <c r="AB139" s="474"/>
      <c r="AC139" s="474"/>
      <c r="AD139" s="474"/>
      <c r="AE139" s="474"/>
      <c r="AF139" s="474"/>
      <c r="AG139" s="474"/>
      <c r="AH139" s="474"/>
      <c r="AI139" s="474"/>
    </row>
    <row r="140" spans="1:38" ht="15" customHeight="1" x14ac:dyDescent="0.25">
      <c r="A140" s="9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</row>
    <row r="141" spans="1:38" ht="15" customHeight="1" x14ac:dyDescent="0.25">
      <c r="A141" s="9"/>
    </row>
    <row r="142" spans="1:38" ht="15" customHeight="1" x14ac:dyDescent="0.25">
      <c r="A142" s="9"/>
    </row>
    <row r="143" spans="1:38" ht="15" customHeight="1" x14ac:dyDescent="0.25">
      <c r="A143" s="9"/>
    </row>
    <row r="144" spans="1:38" ht="15" customHeight="1" x14ac:dyDescent="0.25"/>
    <row r="145" spans="1:38" ht="15" customHeight="1" x14ac:dyDescent="0.25"/>
    <row r="146" spans="1:38" ht="15" customHeight="1" x14ac:dyDescent="0.25"/>
    <row r="147" spans="1:38" ht="15" customHeight="1" x14ac:dyDescent="0.25"/>
    <row r="148" spans="1:38" ht="15" customHeight="1" x14ac:dyDescent="0.25"/>
    <row r="149" spans="1:38" ht="15" customHeight="1" x14ac:dyDescent="0.25">
      <c r="A149" s="9"/>
    </row>
    <row r="150" spans="1:38" ht="15" customHeight="1" x14ac:dyDescent="0.25">
      <c r="A150" s="9"/>
      <c r="D150" s="1" t="s">
        <v>13</v>
      </c>
    </row>
    <row r="151" spans="1:38" ht="33.75" customHeight="1" x14ac:dyDescent="0.25">
      <c r="A151" s="9"/>
      <c r="E151" s="474" t="s">
        <v>277</v>
      </c>
      <c r="F151" s="474"/>
      <c r="G151" s="474"/>
      <c r="H151" s="474"/>
      <c r="I151" s="474"/>
      <c r="J151" s="474"/>
      <c r="K151" s="474"/>
      <c r="L151" s="474"/>
      <c r="M151" s="474"/>
      <c r="N151" s="474"/>
      <c r="O151" s="474"/>
      <c r="P151" s="474"/>
      <c r="Q151" s="474"/>
      <c r="R151" s="474"/>
      <c r="S151" s="474"/>
      <c r="T151" s="474"/>
      <c r="U151" s="474"/>
      <c r="V151" s="474"/>
      <c r="W151" s="474"/>
      <c r="X151" s="474"/>
      <c r="Y151" s="474"/>
      <c r="Z151" s="474"/>
      <c r="AA151" s="474"/>
      <c r="AB151" s="474"/>
      <c r="AC151" s="474"/>
      <c r="AD151" s="474"/>
      <c r="AE151" s="474"/>
      <c r="AF151" s="474"/>
      <c r="AG151" s="474"/>
      <c r="AH151" s="474"/>
      <c r="AI151" s="474"/>
    </row>
    <row r="152" spans="1:38" ht="36.65" customHeight="1" x14ac:dyDescent="0.25">
      <c r="A152" s="9"/>
      <c r="E152" s="474" t="s">
        <v>293</v>
      </c>
      <c r="F152" s="474"/>
      <c r="G152" s="474"/>
      <c r="H152" s="474"/>
      <c r="I152" s="474"/>
      <c r="J152" s="474"/>
      <c r="K152" s="474"/>
      <c r="L152" s="474"/>
      <c r="M152" s="474"/>
      <c r="N152" s="474"/>
      <c r="O152" s="474"/>
      <c r="P152" s="474"/>
      <c r="Q152" s="474"/>
      <c r="R152" s="474"/>
      <c r="S152" s="474"/>
      <c r="T152" s="474"/>
      <c r="U152" s="474"/>
      <c r="V152" s="474"/>
      <c r="W152" s="474"/>
      <c r="X152" s="474"/>
      <c r="Y152" s="474"/>
      <c r="Z152" s="474"/>
      <c r="AA152" s="474"/>
      <c r="AB152" s="474"/>
      <c r="AC152" s="474"/>
      <c r="AD152" s="474"/>
      <c r="AE152" s="474"/>
      <c r="AF152" s="474"/>
      <c r="AG152" s="474"/>
      <c r="AH152" s="474"/>
      <c r="AI152" s="474"/>
      <c r="AJ152" s="11"/>
    </row>
    <row r="153" spans="1:38" ht="15" customHeight="1" x14ac:dyDescent="0.25">
      <c r="A153" s="9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</row>
    <row r="154" spans="1:38" ht="15" customHeight="1" x14ac:dyDescent="0.25">
      <c r="A154" s="9"/>
      <c r="AL154" s="32"/>
    </row>
    <row r="155" spans="1:38" ht="15" customHeight="1" x14ac:dyDescent="0.25">
      <c r="A155" s="9"/>
    </row>
    <row r="156" spans="1:38" ht="15" customHeight="1" x14ac:dyDescent="0.25">
      <c r="A156" s="9"/>
    </row>
    <row r="157" spans="1:38" ht="15" customHeight="1" x14ac:dyDescent="0.25">
      <c r="A157" s="9"/>
    </row>
    <row r="158" spans="1:38" ht="15" customHeight="1" x14ac:dyDescent="0.25"/>
    <row r="159" spans="1:38" ht="15" customHeight="1" x14ac:dyDescent="0.25"/>
    <row r="160" spans="1:38" ht="15" customHeight="1" x14ac:dyDescent="0.25"/>
    <row r="161" spans="1:37" ht="15" customHeight="1" x14ac:dyDescent="0.25"/>
    <row r="162" spans="1:37" ht="20.25" hidden="1" customHeight="1" x14ac:dyDescent="0.25">
      <c r="A162" s="9"/>
      <c r="D162" s="1" t="s">
        <v>72</v>
      </c>
    </row>
    <row r="163" spans="1:37" ht="16.5" hidden="1" customHeight="1" x14ac:dyDescent="0.25">
      <c r="A163" s="9"/>
      <c r="E163" s="502" t="s">
        <v>9</v>
      </c>
      <c r="F163" s="503"/>
      <c r="G163" s="503"/>
      <c r="H163" s="503"/>
      <c r="I163" s="503"/>
      <c r="J163" s="503"/>
      <c r="K163" s="503"/>
      <c r="L163" s="503"/>
      <c r="M163" s="503"/>
      <c r="N163" s="503"/>
      <c r="O163" s="503"/>
      <c r="P163" s="503"/>
      <c r="Q163" s="503"/>
      <c r="R163" s="503"/>
      <c r="S163" s="503"/>
      <c r="T163" s="503"/>
      <c r="U163" s="503"/>
      <c r="V163" s="503"/>
      <c r="W163" s="503"/>
      <c r="X163" s="503"/>
      <c r="Y163" s="503"/>
      <c r="Z163" s="503"/>
      <c r="AA163" s="503"/>
      <c r="AB163" s="503"/>
      <c r="AC163" s="503"/>
      <c r="AD163" s="503"/>
      <c r="AE163" s="503"/>
      <c r="AF163" s="503"/>
      <c r="AG163" s="503"/>
      <c r="AH163" s="503"/>
      <c r="AI163" s="503"/>
    </row>
    <row r="164" spans="1:37" ht="17.25" hidden="1" customHeight="1" x14ac:dyDescent="0.25">
      <c r="A164" s="9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26"/>
      <c r="AK164" s="26"/>
    </row>
    <row r="165" spans="1:37" ht="15" hidden="1" customHeight="1" x14ac:dyDescent="0.25">
      <c r="A165" s="9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</row>
    <row r="166" spans="1:37" ht="15" hidden="1" customHeight="1" x14ac:dyDescent="0.25">
      <c r="A166" s="9"/>
    </row>
    <row r="167" spans="1:37" ht="15" hidden="1" customHeight="1" x14ac:dyDescent="0.25">
      <c r="A167" s="9"/>
    </row>
    <row r="168" spans="1:37" ht="15" hidden="1" customHeight="1" x14ac:dyDescent="0.25">
      <c r="A168" s="9"/>
    </row>
    <row r="169" spans="1:37" ht="15" hidden="1" customHeight="1" x14ac:dyDescent="0.25">
      <c r="A169" s="9"/>
    </row>
    <row r="170" spans="1:37" ht="15" hidden="1" customHeight="1" x14ac:dyDescent="0.25"/>
    <row r="171" spans="1:37" ht="15" hidden="1" customHeight="1" x14ac:dyDescent="0.25"/>
    <row r="172" spans="1:37" ht="15" hidden="1" customHeight="1" x14ac:dyDescent="0.25"/>
    <row r="173" spans="1:37" ht="15" hidden="1" customHeight="1" x14ac:dyDescent="0.25"/>
    <row r="174" spans="1:37" ht="15" hidden="1" customHeight="1" x14ac:dyDescent="0.25"/>
    <row r="175" spans="1:37" ht="15" customHeight="1" x14ac:dyDescent="0.25">
      <c r="A175" s="9"/>
    </row>
    <row r="176" spans="1:37" ht="15" customHeight="1" x14ac:dyDescent="0.25">
      <c r="A176" s="9"/>
      <c r="D176" s="1" t="s">
        <v>63</v>
      </c>
    </row>
    <row r="177" spans="1:40" ht="36" customHeight="1" x14ac:dyDescent="0.25">
      <c r="A177" s="9"/>
      <c r="E177" s="474" t="s">
        <v>278</v>
      </c>
      <c r="F177" s="474"/>
      <c r="G177" s="474"/>
      <c r="H177" s="474"/>
      <c r="I177" s="474"/>
      <c r="J177" s="474"/>
      <c r="K177" s="474"/>
      <c r="L177" s="474"/>
      <c r="M177" s="474"/>
      <c r="N177" s="474"/>
      <c r="O177" s="474"/>
      <c r="P177" s="474"/>
      <c r="Q177" s="474"/>
      <c r="R177" s="474"/>
      <c r="S177" s="474"/>
      <c r="T177" s="474"/>
      <c r="U177" s="474"/>
      <c r="V177" s="474"/>
      <c r="W177" s="474"/>
      <c r="X177" s="474"/>
      <c r="Y177" s="474"/>
      <c r="Z177" s="474"/>
      <c r="AA177" s="474"/>
      <c r="AB177" s="474"/>
      <c r="AC177" s="474"/>
      <c r="AD177" s="474"/>
      <c r="AE177" s="474"/>
      <c r="AF177" s="474"/>
      <c r="AG177" s="474"/>
      <c r="AH177" s="474"/>
      <c r="AI177" s="474"/>
    </row>
    <row r="178" spans="1:40" ht="32.4" customHeight="1" x14ac:dyDescent="0.25">
      <c r="A178" s="9"/>
      <c r="E178" s="500" t="s">
        <v>294</v>
      </c>
      <c r="F178" s="501"/>
      <c r="G178" s="501"/>
      <c r="H178" s="501"/>
      <c r="I178" s="501"/>
      <c r="J178" s="501"/>
      <c r="K178" s="501"/>
      <c r="L178" s="501"/>
      <c r="M178" s="501"/>
      <c r="N178" s="501"/>
      <c r="O178" s="501"/>
      <c r="P178" s="501"/>
      <c r="Q178" s="501"/>
      <c r="R178" s="501"/>
      <c r="S178" s="501"/>
      <c r="T178" s="501"/>
      <c r="U178" s="501"/>
      <c r="V178" s="501"/>
      <c r="W178" s="501"/>
      <c r="X178" s="501"/>
      <c r="Y178" s="501"/>
      <c r="Z178" s="501"/>
      <c r="AA178" s="501"/>
      <c r="AB178" s="501"/>
      <c r="AC178" s="501"/>
      <c r="AD178" s="501"/>
      <c r="AE178" s="501"/>
      <c r="AF178" s="501"/>
      <c r="AG178" s="501"/>
      <c r="AH178" s="501"/>
      <c r="AI178" s="501"/>
      <c r="AJ178" s="501"/>
    </row>
    <row r="179" spans="1:40" ht="15" customHeight="1" x14ac:dyDescent="0.25">
      <c r="A179" s="9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:40" ht="15" customHeight="1" x14ac:dyDescent="0.25">
      <c r="A180" s="9"/>
    </row>
    <row r="181" spans="1:40" ht="15" customHeight="1" x14ac:dyDescent="0.25">
      <c r="A181" s="9"/>
    </row>
    <row r="182" spans="1:40" ht="15" customHeight="1" x14ac:dyDescent="0.25">
      <c r="A182" s="9"/>
    </row>
    <row r="183" spans="1:40" ht="15" customHeight="1" x14ac:dyDescent="0.25">
      <c r="A183" s="9"/>
    </row>
    <row r="184" spans="1:40" ht="15" customHeight="1" x14ac:dyDescent="0.25">
      <c r="A184" s="9"/>
    </row>
    <row r="185" spans="1:40" ht="15" customHeight="1" x14ac:dyDescent="0.25">
      <c r="A185" s="9"/>
    </row>
    <row r="186" spans="1:40" ht="15" customHeight="1" x14ac:dyDescent="0.25"/>
    <row r="187" spans="1:40" ht="15" customHeight="1" x14ac:dyDescent="0.25"/>
    <row r="188" spans="1:40" ht="15" customHeight="1" x14ac:dyDescent="0.25"/>
    <row r="189" spans="1:40" ht="15" customHeight="1" x14ac:dyDescent="0.25">
      <c r="A189" s="9"/>
    </row>
    <row r="190" spans="1:40" ht="15" customHeight="1" x14ac:dyDescent="0.25">
      <c r="A190" s="9"/>
      <c r="D190" s="1" t="s">
        <v>265</v>
      </c>
    </row>
    <row r="191" spans="1:40" ht="33" customHeight="1" x14ac:dyDescent="0.25">
      <c r="A191" s="9"/>
      <c r="E191" s="474" t="s">
        <v>4</v>
      </c>
      <c r="F191" s="474"/>
      <c r="G191" s="474"/>
      <c r="H191" s="474"/>
      <c r="I191" s="474"/>
      <c r="J191" s="474"/>
      <c r="K191" s="474"/>
      <c r="L191" s="474"/>
      <c r="M191" s="474"/>
      <c r="N191" s="474"/>
      <c r="O191" s="474"/>
      <c r="P191" s="474"/>
      <c r="Q191" s="474"/>
      <c r="R191" s="474"/>
      <c r="S191" s="474"/>
      <c r="T191" s="474"/>
      <c r="U191" s="474"/>
      <c r="V191" s="474"/>
      <c r="W191" s="474"/>
      <c r="X191" s="474"/>
      <c r="Y191" s="474"/>
      <c r="Z191" s="474"/>
      <c r="AA191" s="474"/>
      <c r="AB191" s="474"/>
      <c r="AC191" s="474"/>
      <c r="AD191" s="474"/>
      <c r="AE191" s="474"/>
      <c r="AF191" s="474"/>
      <c r="AG191" s="474"/>
      <c r="AH191" s="474"/>
      <c r="AI191" s="474"/>
      <c r="AN191" s="44"/>
    </row>
    <row r="192" spans="1:40" ht="30.65" customHeight="1" x14ac:dyDescent="0.25">
      <c r="A192" s="9"/>
      <c r="E192" s="500" t="s">
        <v>279</v>
      </c>
      <c r="F192" s="500"/>
      <c r="G192" s="500"/>
      <c r="H192" s="500"/>
      <c r="I192" s="500"/>
      <c r="J192" s="500"/>
      <c r="K192" s="500"/>
      <c r="L192" s="500"/>
      <c r="M192" s="500"/>
      <c r="N192" s="500"/>
      <c r="O192" s="500"/>
      <c r="P192" s="500"/>
      <c r="Q192" s="500"/>
      <c r="R192" s="500"/>
      <c r="S192" s="500"/>
      <c r="T192" s="500"/>
      <c r="U192" s="500"/>
      <c r="V192" s="500"/>
      <c r="W192" s="500"/>
      <c r="X192" s="500"/>
      <c r="Y192" s="500"/>
      <c r="Z192" s="500"/>
      <c r="AA192" s="500"/>
      <c r="AB192" s="500"/>
      <c r="AC192" s="500"/>
      <c r="AD192" s="500"/>
      <c r="AE192" s="500"/>
      <c r="AF192" s="500"/>
      <c r="AG192" s="500"/>
      <c r="AH192" s="500"/>
      <c r="AI192" s="500"/>
      <c r="AJ192" s="11"/>
      <c r="AK192" s="11"/>
    </row>
    <row r="193" spans="1:37" ht="15" customHeight="1" x14ac:dyDescent="0.25">
      <c r="A193" s="9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</row>
    <row r="194" spans="1:37" ht="15" customHeight="1" x14ac:dyDescent="0.25">
      <c r="A194" s="9"/>
    </row>
    <row r="195" spans="1:37" ht="15" customHeight="1" x14ac:dyDescent="0.25">
      <c r="A195" s="9"/>
    </row>
    <row r="196" spans="1:37" ht="15" customHeight="1" x14ac:dyDescent="0.25">
      <c r="A196" s="9"/>
    </row>
    <row r="197" spans="1:37" ht="15" customHeight="1" x14ac:dyDescent="0.25">
      <c r="A197" s="9"/>
    </row>
    <row r="198" spans="1:37" ht="15" customHeight="1" x14ac:dyDescent="0.25">
      <c r="A198" s="9"/>
    </row>
    <row r="199" spans="1:37" ht="15" customHeight="1" x14ac:dyDescent="0.25">
      <c r="A199" s="9"/>
    </row>
    <row r="200" spans="1:37" ht="15" customHeight="1" x14ac:dyDescent="0.25">
      <c r="A200" s="9"/>
    </row>
    <row r="201" spans="1:37" ht="15" customHeight="1" x14ac:dyDescent="0.25"/>
    <row r="202" spans="1:37" ht="15" customHeight="1" x14ac:dyDescent="0.25"/>
    <row r="203" spans="1:37" ht="15" customHeight="1" x14ac:dyDescent="0.25"/>
    <row r="204" spans="1:37" ht="15" customHeight="1" x14ac:dyDescent="0.25">
      <c r="A204" s="9"/>
    </row>
    <row r="205" spans="1:37" ht="15" customHeight="1" x14ac:dyDescent="0.25">
      <c r="A205" s="9"/>
    </row>
    <row r="206" spans="1:37" ht="15" customHeight="1" x14ac:dyDescent="0.25">
      <c r="A206" s="9"/>
      <c r="B206" s="1" t="s">
        <v>89</v>
      </c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1:37" ht="15" customHeight="1" x14ac:dyDescent="0.25">
      <c r="A207" s="9"/>
      <c r="C207" s="1" t="s">
        <v>40</v>
      </c>
    </row>
    <row r="208" spans="1:37" ht="15" customHeight="1" x14ac:dyDescent="0.25">
      <c r="A208" s="9"/>
      <c r="D208" s="1" t="s">
        <v>17</v>
      </c>
    </row>
    <row r="209" spans="1:35" ht="15" customHeight="1" x14ac:dyDescent="0.25">
      <c r="A209" s="9"/>
      <c r="E209" s="12" t="s">
        <v>42</v>
      </c>
      <c r="F209" s="1" t="s">
        <v>305</v>
      </c>
    </row>
    <row r="210" spans="1:35" ht="21" customHeight="1" x14ac:dyDescent="0.25">
      <c r="A210" s="9"/>
      <c r="E210" s="12" t="s">
        <v>31</v>
      </c>
      <c r="F210" s="1" t="s">
        <v>45</v>
      </c>
    </row>
    <row r="211" spans="1:35" ht="9.75" customHeight="1" x14ac:dyDescent="0.25">
      <c r="A211" s="9"/>
      <c r="E211" s="12"/>
    </row>
    <row r="212" spans="1:35" ht="18" customHeight="1" x14ac:dyDescent="0.25">
      <c r="A212" s="9"/>
      <c r="F212" s="475" t="s">
        <v>93</v>
      </c>
      <c r="G212" s="476"/>
      <c r="H212" s="476"/>
      <c r="I212" s="476"/>
      <c r="J212" s="476"/>
      <c r="K212" s="476"/>
      <c r="L212" s="476"/>
      <c r="M212" s="476"/>
      <c r="N212" s="493"/>
      <c r="O212" s="504" t="s">
        <v>96</v>
      </c>
      <c r="P212" s="505"/>
      <c r="Q212" s="505"/>
      <c r="R212" s="505"/>
      <c r="S212" s="505"/>
      <c r="T212" s="505"/>
      <c r="U212" s="505"/>
      <c r="V212" s="506"/>
      <c r="W212" s="479" t="s">
        <v>98</v>
      </c>
      <c r="X212" s="489"/>
      <c r="Y212" s="489"/>
      <c r="Z212" s="489"/>
      <c r="AA212" s="489"/>
      <c r="AB212" s="489"/>
      <c r="AC212" s="489"/>
      <c r="AD212" s="489"/>
      <c r="AE212" s="489"/>
      <c r="AF212" s="489"/>
      <c r="AG212" s="489"/>
      <c r="AH212" s="489"/>
      <c r="AI212" s="490"/>
    </row>
    <row r="213" spans="1:35" ht="89.4" customHeight="1" x14ac:dyDescent="0.25">
      <c r="A213" s="9"/>
      <c r="F213" s="483" t="s">
        <v>288</v>
      </c>
      <c r="G213" s="484"/>
      <c r="H213" s="484"/>
      <c r="I213" s="484"/>
      <c r="J213" s="484"/>
      <c r="K213" s="484"/>
      <c r="L213" s="484"/>
      <c r="M213" s="484"/>
      <c r="N213" s="487"/>
      <c r="O213" s="507" t="s">
        <v>176</v>
      </c>
      <c r="P213" s="508"/>
      <c r="Q213" s="508"/>
      <c r="R213" s="508"/>
      <c r="S213" s="508"/>
      <c r="T213" s="508"/>
      <c r="U213" s="508"/>
      <c r="V213" s="509"/>
      <c r="W213" s="483" t="s">
        <v>144</v>
      </c>
      <c r="X213" s="484"/>
      <c r="Y213" s="484"/>
      <c r="Z213" s="484"/>
      <c r="AA213" s="484"/>
      <c r="AB213" s="484"/>
      <c r="AC213" s="484"/>
      <c r="AD213" s="484"/>
      <c r="AE213" s="484"/>
      <c r="AF213" s="484"/>
      <c r="AG213" s="484"/>
      <c r="AH213" s="484"/>
      <c r="AI213" s="487"/>
    </row>
    <row r="214" spans="1:35" ht="15.75" customHeight="1" x14ac:dyDescent="0.25">
      <c r="A214" s="9"/>
      <c r="F214" s="17"/>
      <c r="G214" s="17"/>
      <c r="H214" s="17"/>
      <c r="I214" s="17"/>
      <c r="J214" s="17"/>
      <c r="K214" s="17"/>
      <c r="L214" s="17"/>
      <c r="M214" s="17"/>
      <c r="N214" s="17"/>
      <c r="O214" s="21"/>
      <c r="P214" s="21"/>
      <c r="Q214" s="21"/>
      <c r="R214" s="21"/>
      <c r="S214" s="21"/>
      <c r="T214" s="21"/>
      <c r="U214" s="21"/>
      <c r="V214" s="21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</row>
    <row r="215" spans="1:35" ht="15" customHeight="1" x14ac:dyDescent="0.25">
      <c r="A215" s="9"/>
      <c r="E215" s="12" t="s">
        <v>48</v>
      </c>
      <c r="F215" s="1" t="s">
        <v>51</v>
      </c>
    </row>
    <row r="216" spans="1:35" ht="16.5" customHeight="1" x14ac:dyDescent="0.25">
      <c r="A216" s="9"/>
      <c r="E216" s="12"/>
    </row>
    <row r="217" spans="1:35" ht="15" customHeight="1" x14ac:dyDescent="0.25">
      <c r="A217" s="9"/>
      <c r="F217" s="488">
        <v>1</v>
      </c>
      <c r="G217" s="477"/>
      <c r="H217" s="477"/>
      <c r="I217" s="477"/>
      <c r="J217" s="477"/>
      <c r="K217" s="478"/>
      <c r="L217" s="475" t="s">
        <v>46</v>
      </c>
      <c r="M217" s="476"/>
      <c r="N217" s="476"/>
      <c r="O217" s="476"/>
      <c r="P217" s="476"/>
      <c r="Q217" s="476"/>
      <c r="R217" s="476"/>
      <c r="S217" s="476"/>
      <c r="T217" s="476"/>
      <c r="U217" s="476"/>
      <c r="V217" s="476"/>
      <c r="W217" s="476"/>
      <c r="X217" s="476"/>
      <c r="Y217" s="476"/>
      <c r="Z217" s="493"/>
      <c r="AA217" s="475" t="s">
        <v>44</v>
      </c>
      <c r="AB217" s="476"/>
      <c r="AC217" s="476"/>
      <c r="AD217" s="476"/>
      <c r="AE217" s="476"/>
      <c r="AF217" s="476"/>
      <c r="AG217" s="476"/>
      <c r="AH217" s="476"/>
      <c r="AI217" s="493"/>
    </row>
    <row r="218" spans="1:35" ht="60" customHeight="1" x14ac:dyDescent="0.25">
      <c r="A218" s="9"/>
      <c r="F218" s="479"/>
      <c r="G218" s="477"/>
      <c r="H218" s="477"/>
      <c r="I218" s="477"/>
      <c r="J218" s="477"/>
      <c r="K218" s="478"/>
      <c r="L218" s="483" t="s">
        <v>289</v>
      </c>
      <c r="M218" s="484"/>
      <c r="N218" s="484"/>
      <c r="O218" s="484"/>
      <c r="P218" s="484"/>
      <c r="Q218" s="484"/>
      <c r="R218" s="484"/>
      <c r="S218" s="484"/>
      <c r="T218" s="484"/>
      <c r="U218" s="484"/>
      <c r="V218" s="484"/>
      <c r="W218" s="484"/>
      <c r="X218" s="484"/>
      <c r="Y218" s="484"/>
      <c r="Z218" s="487"/>
      <c r="AA218" s="507" t="s">
        <v>103</v>
      </c>
      <c r="AB218" s="510"/>
      <c r="AC218" s="510"/>
      <c r="AD218" s="510"/>
      <c r="AE218" s="510"/>
      <c r="AF218" s="510"/>
      <c r="AG218" s="510"/>
      <c r="AH218" s="510"/>
      <c r="AI218" s="511"/>
    </row>
    <row r="219" spans="1:35" ht="16.5" customHeight="1" x14ac:dyDescent="0.25">
      <c r="A219" s="9"/>
      <c r="F219" s="21"/>
      <c r="G219" s="21"/>
      <c r="H219" s="21"/>
      <c r="I219" s="21"/>
      <c r="J219" s="21"/>
      <c r="K219" s="21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29"/>
      <c r="AB219" s="29"/>
      <c r="AC219" s="29"/>
      <c r="AD219" s="29"/>
      <c r="AE219" s="29"/>
      <c r="AF219" s="29"/>
      <c r="AG219" s="29"/>
      <c r="AH219" s="29"/>
      <c r="AI219" s="29"/>
    </row>
    <row r="220" spans="1:35" ht="15" customHeight="1" x14ac:dyDescent="0.25">
      <c r="A220" s="9"/>
      <c r="D220" s="1" t="s">
        <v>309</v>
      </c>
    </row>
    <row r="221" spans="1:35" ht="15" customHeight="1" x14ac:dyDescent="0.25">
      <c r="E221" s="12" t="s">
        <v>42</v>
      </c>
      <c r="F221" s="1" t="s">
        <v>290</v>
      </c>
    </row>
    <row r="222" spans="1:35" ht="15" customHeight="1" x14ac:dyDescent="0.25">
      <c r="E222" s="12" t="s">
        <v>31</v>
      </c>
      <c r="F222" s="1" t="s">
        <v>45</v>
      </c>
    </row>
    <row r="223" spans="1:35" ht="16.5" customHeight="1" x14ac:dyDescent="0.25">
      <c r="A223" s="8"/>
      <c r="E223" s="12"/>
      <c r="M223" s="20"/>
      <c r="N223" s="20"/>
      <c r="O223" s="20"/>
      <c r="P223" s="20"/>
      <c r="Q223" s="20"/>
      <c r="R223" s="20"/>
      <c r="S223" s="20"/>
      <c r="T223" s="20"/>
    </row>
    <row r="224" spans="1:35" ht="15" customHeight="1" x14ac:dyDescent="0.25">
      <c r="F224" s="524" t="s">
        <v>95</v>
      </c>
      <c r="G224" s="525"/>
      <c r="H224" s="525"/>
      <c r="I224" s="525"/>
      <c r="J224" s="525"/>
      <c r="K224" s="525"/>
      <c r="L224" s="525"/>
      <c r="M224" s="525"/>
      <c r="N224" s="525"/>
      <c r="O224" s="525"/>
      <c r="P224" s="525"/>
      <c r="Q224" s="525"/>
      <c r="R224" s="525"/>
      <c r="S224" s="525"/>
      <c r="T224" s="525"/>
      <c r="U224" s="525"/>
      <c r="V224" s="525"/>
      <c r="W224" s="525"/>
      <c r="X224" s="525"/>
      <c r="Y224" s="525"/>
      <c r="Z224" s="525"/>
      <c r="AA224" s="525"/>
      <c r="AB224" s="526"/>
      <c r="AC224" s="479" t="s">
        <v>240</v>
      </c>
      <c r="AD224" s="477"/>
      <c r="AE224" s="477"/>
      <c r="AF224" s="477"/>
      <c r="AG224" s="477"/>
      <c r="AH224" s="477"/>
      <c r="AI224" s="478"/>
    </row>
    <row r="225" spans="1:51" ht="58.85" customHeight="1" x14ac:dyDescent="0.25">
      <c r="F225" s="527" t="s">
        <v>300</v>
      </c>
      <c r="G225" s="528"/>
      <c r="H225" s="528"/>
      <c r="I225" s="528"/>
      <c r="J225" s="528"/>
      <c r="K225" s="528"/>
      <c r="L225" s="528"/>
      <c r="M225" s="528"/>
      <c r="N225" s="528"/>
      <c r="O225" s="528"/>
      <c r="P225" s="528"/>
      <c r="Q225" s="528"/>
      <c r="R225" s="528"/>
      <c r="S225" s="528"/>
      <c r="T225" s="528"/>
      <c r="U225" s="528"/>
      <c r="V225" s="528"/>
      <c r="W225" s="528"/>
      <c r="X225" s="528"/>
      <c r="Y225" s="528"/>
      <c r="Z225" s="528"/>
      <c r="AA225" s="528"/>
      <c r="AB225" s="529"/>
      <c r="AC225" s="510" t="s">
        <v>291</v>
      </c>
      <c r="AD225" s="510"/>
      <c r="AE225" s="510"/>
      <c r="AF225" s="510"/>
      <c r="AG225" s="510"/>
      <c r="AH225" s="510"/>
      <c r="AI225" s="511"/>
      <c r="AM225" s="512" t="s">
        <v>271</v>
      </c>
      <c r="AN225" s="513"/>
      <c r="AO225" s="513"/>
      <c r="AP225" s="513"/>
      <c r="AQ225" s="513"/>
      <c r="AR225" s="513"/>
      <c r="AS225" s="513"/>
      <c r="AT225" s="513"/>
    </row>
    <row r="226" spans="1:51" ht="16.5" customHeight="1" x14ac:dyDescent="0.25">
      <c r="A226" s="8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28"/>
      <c r="S226" s="28"/>
      <c r="T226" s="28"/>
      <c r="U226" s="28" t="s">
        <v>14</v>
      </c>
      <c r="V226" s="28"/>
      <c r="W226" s="28"/>
      <c r="X226" s="28"/>
      <c r="Y226" s="28"/>
      <c r="Z226" s="17"/>
      <c r="AA226" s="17"/>
      <c r="AB226" s="17"/>
      <c r="AC226" s="17"/>
      <c r="AD226" s="17"/>
      <c r="AE226" s="17"/>
      <c r="AF226" s="17"/>
      <c r="AG226" s="17"/>
      <c r="AH226" s="17"/>
      <c r="AI226" s="8"/>
    </row>
    <row r="227" spans="1:51" ht="15" customHeight="1" x14ac:dyDescent="0.25">
      <c r="D227" s="1" t="s">
        <v>57</v>
      </c>
    </row>
    <row r="228" spans="1:51" ht="15" customHeight="1" x14ac:dyDescent="0.25">
      <c r="E228" s="12" t="s">
        <v>42</v>
      </c>
      <c r="F228" s="1" t="s">
        <v>311</v>
      </c>
    </row>
    <row r="229" spans="1:51" ht="15" customHeight="1" x14ac:dyDescent="0.25">
      <c r="E229" s="12" t="s">
        <v>31</v>
      </c>
      <c r="F229" s="1" t="s">
        <v>45</v>
      </c>
    </row>
    <row r="230" spans="1:51" ht="16.5" customHeight="1" x14ac:dyDescent="0.25">
      <c r="A230" s="8"/>
      <c r="E230" s="12"/>
    </row>
    <row r="231" spans="1:51" ht="15" customHeight="1" x14ac:dyDescent="0.25">
      <c r="F231" s="475" t="s">
        <v>93</v>
      </c>
      <c r="G231" s="476"/>
      <c r="H231" s="476"/>
      <c r="I231" s="476"/>
      <c r="J231" s="476"/>
      <c r="K231" s="476"/>
      <c r="L231" s="476"/>
      <c r="M231" s="476"/>
      <c r="N231" s="493"/>
      <c r="O231" s="479" t="s">
        <v>96</v>
      </c>
      <c r="P231" s="477"/>
      <c r="Q231" s="477"/>
      <c r="R231" s="477"/>
      <c r="S231" s="477"/>
      <c r="T231" s="477"/>
      <c r="U231" s="477"/>
      <c r="V231" s="477"/>
      <c r="W231" s="477"/>
      <c r="X231" s="478"/>
      <c r="Y231" s="520" t="s">
        <v>98</v>
      </c>
      <c r="Z231" s="521"/>
      <c r="AA231" s="521"/>
      <c r="AB231" s="521"/>
      <c r="AC231" s="521"/>
      <c r="AD231" s="521"/>
      <c r="AE231" s="521"/>
      <c r="AF231" s="521"/>
      <c r="AG231" s="521"/>
      <c r="AH231" s="521"/>
      <c r="AI231" s="522"/>
    </row>
    <row r="232" spans="1:51" ht="60" customHeight="1" x14ac:dyDescent="0.25">
      <c r="F232" s="483" t="s">
        <v>301</v>
      </c>
      <c r="G232" s="484"/>
      <c r="H232" s="484"/>
      <c r="I232" s="484"/>
      <c r="J232" s="484"/>
      <c r="K232" s="484"/>
      <c r="L232" s="484"/>
      <c r="M232" s="484"/>
      <c r="N232" s="487"/>
      <c r="O232" s="507" t="s">
        <v>312</v>
      </c>
      <c r="P232" s="510"/>
      <c r="Q232" s="510"/>
      <c r="R232" s="510"/>
      <c r="S232" s="510"/>
      <c r="T232" s="510"/>
      <c r="U232" s="510"/>
      <c r="V232" s="510"/>
      <c r="W232" s="523"/>
      <c r="X232" s="498"/>
      <c r="Y232" s="483" t="s">
        <v>313</v>
      </c>
      <c r="Z232" s="523"/>
      <c r="AA232" s="523"/>
      <c r="AB232" s="523"/>
      <c r="AC232" s="523"/>
      <c r="AD232" s="523"/>
      <c r="AE232" s="523"/>
      <c r="AF232" s="523"/>
      <c r="AG232" s="523"/>
      <c r="AH232" s="523"/>
      <c r="AI232" s="498"/>
      <c r="AM232" s="514"/>
      <c r="AN232" s="515"/>
      <c r="AO232" s="515"/>
      <c r="AP232" s="515"/>
      <c r="AQ232" s="515"/>
      <c r="AR232" s="515"/>
      <c r="AS232" s="515"/>
      <c r="AT232" s="515"/>
      <c r="AU232" s="515"/>
      <c r="AV232" s="515"/>
      <c r="AW232" s="515"/>
      <c r="AX232" s="515"/>
      <c r="AY232" s="516"/>
    </row>
    <row r="233" spans="1:51" ht="15" customHeight="1" x14ac:dyDescent="0.25"/>
    <row r="234" spans="1:51" ht="15" customHeight="1" x14ac:dyDescent="0.25"/>
    <row r="235" spans="1:51" ht="15" customHeight="1" x14ac:dyDescent="0.25"/>
    <row r="236" spans="1:51" ht="15" customHeight="1" x14ac:dyDescent="0.25"/>
    <row r="237" spans="1:51" ht="15" customHeight="1" x14ac:dyDescent="0.25"/>
    <row r="238" spans="1:51" ht="15" customHeight="1" x14ac:dyDescent="0.25"/>
    <row r="239" spans="1:51" ht="15" customHeight="1" x14ac:dyDescent="0.25"/>
    <row r="240" spans="1:51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30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30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30" customHeight="1" x14ac:dyDescent="0.25"/>
    <row r="307" ht="30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60" customHeight="1" x14ac:dyDescent="0.25"/>
    <row r="336" ht="15" customHeight="1" x14ac:dyDescent="0.25"/>
    <row r="337" ht="15" customHeight="1" x14ac:dyDescent="0.25"/>
    <row r="338" ht="60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69.900000000000006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60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</sheetData>
  <mergeCells count="76">
    <mergeCell ref="AM232:AY232"/>
    <mergeCell ref="F31:N32"/>
    <mergeCell ref="O31:Z32"/>
    <mergeCell ref="AA31:AI32"/>
    <mergeCell ref="E56:AI57"/>
    <mergeCell ref="E70:AI71"/>
    <mergeCell ref="E84:AI85"/>
    <mergeCell ref="F231:N231"/>
    <mergeCell ref="O231:X231"/>
    <mergeCell ref="Y231:AI231"/>
    <mergeCell ref="F232:N232"/>
    <mergeCell ref="O232:X232"/>
    <mergeCell ref="Y232:AI232"/>
    <mergeCell ref="F224:AB224"/>
    <mergeCell ref="AC224:AI224"/>
    <mergeCell ref="F225:AB225"/>
    <mergeCell ref="AC225:AI225"/>
    <mergeCell ref="AM225:AT225"/>
    <mergeCell ref="F217:K217"/>
    <mergeCell ref="L217:Z217"/>
    <mergeCell ref="AA217:AI217"/>
    <mergeCell ref="F218:K218"/>
    <mergeCell ref="L218:Z218"/>
    <mergeCell ref="AA218:AI218"/>
    <mergeCell ref="F212:N212"/>
    <mergeCell ref="O212:V212"/>
    <mergeCell ref="W212:AI212"/>
    <mergeCell ref="F213:N213"/>
    <mergeCell ref="O213:V213"/>
    <mergeCell ref="W213:AI213"/>
    <mergeCell ref="E163:AI163"/>
    <mergeCell ref="E177:AI177"/>
    <mergeCell ref="E178:AJ178"/>
    <mergeCell ref="E191:AI191"/>
    <mergeCell ref="E192:AI192"/>
    <mergeCell ref="E125:AI125"/>
    <mergeCell ref="E138:AI138"/>
    <mergeCell ref="E139:AI139"/>
    <mergeCell ref="E151:AI151"/>
    <mergeCell ref="E152:AI152"/>
    <mergeCell ref="E96:AI96"/>
    <mergeCell ref="E97:AI97"/>
    <mergeCell ref="E109:AI109"/>
    <mergeCell ref="E110:AI110"/>
    <mergeCell ref="E124:AI124"/>
    <mergeCell ref="E43:AI43"/>
    <mergeCell ref="E44:AI44"/>
    <mergeCell ref="E55:AI55"/>
    <mergeCell ref="E69:AI69"/>
    <mergeCell ref="E83:AI83"/>
    <mergeCell ref="AL32:AT32"/>
    <mergeCell ref="AL38:AU38"/>
    <mergeCell ref="F39:P39"/>
    <mergeCell ref="Z39:AI39"/>
    <mergeCell ref="F40:Q40"/>
    <mergeCell ref="R40:Y40"/>
    <mergeCell ref="Z40:AI40"/>
    <mergeCell ref="AL40:AV40"/>
    <mergeCell ref="AM23:AU23"/>
    <mergeCell ref="F30:N30"/>
    <mergeCell ref="O30:Z30"/>
    <mergeCell ref="AA30:AI30"/>
    <mergeCell ref="AL30:AW30"/>
    <mergeCell ref="F22:R22"/>
    <mergeCell ref="T22:AD22"/>
    <mergeCell ref="AE22:AI22"/>
    <mergeCell ref="F23:S23"/>
    <mergeCell ref="T23:AD23"/>
    <mergeCell ref="AE23:AI23"/>
    <mergeCell ref="B3:AI3"/>
    <mergeCell ref="F17:P17"/>
    <mergeCell ref="Q17:Z17"/>
    <mergeCell ref="AA17:AI17"/>
    <mergeCell ref="F18:P18"/>
    <mergeCell ref="Q18:Z18"/>
    <mergeCell ref="AA18:AI18"/>
  </mergeCells>
  <phoneticPr fontId="3"/>
  <pageMargins left="0.78740157480314965" right="0.39370078740157483" top="0.39370078740157483" bottom="0.39370078740157483" header="0.31496062992125984" footer="0.23622047244094491"/>
  <pageSetup paperSize="9" scale="85" orientation="portrait" r:id="rId1"/>
  <headerFooter>
    <oddFooter>&amp;C－&amp;P－</oddFooter>
  </headerFooter>
  <rowBreaks count="5" manualBreakCount="5">
    <brk id="40" max="36" man="1"/>
    <brk id="94" max="36" man="1"/>
    <brk id="149" max="36" man="1"/>
    <brk id="205" max="36" man="1"/>
    <brk id="233" max="3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58"/>
  <sheetViews>
    <sheetView view="pageBreakPreview" zoomScaleSheetLayoutView="100" workbookViewId="0">
      <pane ySplit="4" topLeftCell="A5" activePane="bottomLeft" state="frozen"/>
      <selection pane="bottomLeft" activeCell="B13" sqref="B13"/>
    </sheetView>
  </sheetViews>
  <sheetFormatPr defaultColWidth="9" defaultRowHeight="13.3" x14ac:dyDescent="0.25"/>
  <cols>
    <col min="1" max="1" width="9.69140625" style="55" customWidth="1"/>
    <col min="2" max="2" width="3.69140625" style="56" customWidth="1"/>
    <col min="3" max="3" width="7.69140625" style="57" customWidth="1"/>
    <col min="4" max="5" width="9.765625" style="56" customWidth="1"/>
    <col min="6" max="6" width="8.69140625" style="56" customWidth="1"/>
    <col min="7" max="8" width="9.3046875" style="56" customWidth="1"/>
    <col min="9" max="9" width="9.07421875" style="56" customWidth="1"/>
    <col min="10" max="11" width="10.69140625" style="56" customWidth="1"/>
    <col min="12" max="12" width="10.23046875" style="56" customWidth="1"/>
    <col min="13" max="16384" width="9" style="56"/>
  </cols>
  <sheetData>
    <row r="1" spans="1:12" ht="18.45" x14ac:dyDescent="0.25">
      <c r="A1" s="61" t="s">
        <v>114</v>
      </c>
      <c r="D1" s="78"/>
    </row>
    <row r="2" spans="1:12" ht="24.9" customHeight="1" thickBot="1" x14ac:dyDescent="0.3">
      <c r="A2" s="62" t="s">
        <v>233</v>
      </c>
    </row>
    <row r="3" spans="1:12" s="58" customFormat="1" ht="18" customHeight="1" x14ac:dyDescent="0.25">
      <c r="A3" s="542"/>
      <c r="B3" s="543"/>
      <c r="C3" s="544"/>
      <c r="D3" s="530" t="s">
        <v>116</v>
      </c>
      <c r="E3" s="530"/>
      <c r="F3" s="530"/>
      <c r="G3" s="531" t="s">
        <v>118</v>
      </c>
      <c r="H3" s="532"/>
      <c r="I3" s="533"/>
      <c r="J3" s="534" t="s">
        <v>119</v>
      </c>
      <c r="K3" s="530"/>
      <c r="L3" s="535"/>
    </row>
    <row r="4" spans="1:12" s="58" customFormat="1" ht="18" customHeight="1" thickBot="1" x14ac:dyDescent="0.3">
      <c r="A4" s="545"/>
      <c r="B4" s="546"/>
      <c r="C4" s="547"/>
      <c r="D4" s="428" t="s">
        <v>171</v>
      </c>
      <c r="E4" s="79" t="s">
        <v>71</v>
      </c>
      <c r="F4" s="436" t="s">
        <v>120</v>
      </c>
      <c r="G4" s="451" t="s">
        <v>171</v>
      </c>
      <c r="H4" s="79" t="s">
        <v>71</v>
      </c>
      <c r="I4" s="123" t="s">
        <v>120</v>
      </c>
      <c r="J4" s="79" t="s">
        <v>171</v>
      </c>
      <c r="K4" s="79" t="s">
        <v>71</v>
      </c>
      <c r="L4" s="159" t="s">
        <v>120</v>
      </c>
    </row>
    <row r="5" spans="1:12" s="59" customFormat="1" ht="18" customHeight="1" x14ac:dyDescent="0.25">
      <c r="A5" s="64" t="s">
        <v>122</v>
      </c>
      <c r="B5" s="536" t="s">
        <v>69</v>
      </c>
      <c r="C5" s="537"/>
      <c r="D5" s="80">
        <v>1282587</v>
      </c>
      <c r="E5" s="80">
        <v>1068234</v>
      </c>
      <c r="F5" s="128">
        <f>+E5-D5</f>
        <v>-214353</v>
      </c>
      <c r="G5" s="145">
        <v>1851</v>
      </c>
      <c r="H5" s="116">
        <v>420</v>
      </c>
      <c r="I5" s="131">
        <f>+H5-G5</f>
        <v>-1431</v>
      </c>
      <c r="J5" s="142">
        <f>+D5+G5</f>
        <v>1284438</v>
      </c>
      <c r="K5" s="84">
        <f>+E5+H5</f>
        <v>1068654</v>
      </c>
      <c r="L5" s="107">
        <f>+K5-J5</f>
        <v>-215784</v>
      </c>
    </row>
    <row r="6" spans="1:12" s="59" customFormat="1" ht="18" customHeight="1" x14ac:dyDescent="0.25">
      <c r="A6" s="64" t="s">
        <v>241</v>
      </c>
      <c r="B6" s="70"/>
      <c r="C6" s="74" t="s">
        <v>123</v>
      </c>
      <c r="D6" s="81"/>
      <c r="E6" s="96">
        <f>+E5/D5</f>
        <v>0.83287449506349276</v>
      </c>
      <c r="F6" s="437"/>
      <c r="G6" s="452"/>
      <c r="H6" s="96">
        <f>+H5/G5</f>
        <v>0.22690437601296595</v>
      </c>
      <c r="I6" s="124"/>
      <c r="J6" s="143"/>
      <c r="K6" s="96">
        <f>K5/J5</f>
        <v>0.83200123322418051</v>
      </c>
      <c r="L6" s="160"/>
    </row>
    <row r="7" spans="1:12" s="59" customFormat="1" ht="18" customHeight="1" x14ac:dyDescent="0.25">
      <c r="A7" s="64"/>
      <c r="B7" s="71"/>
      <c r="C7" s="75" t="s">
        <v>97</v>
      </c>
      <c r="D7" s="82">
        <f>+D5/J5</f>
        <v>0.99855890280418358</v>
      </c>
      <c r="E7" s="97">
        <f>+E5/K5</f>
        <v>0.99960698224121181</v>
      </c>
      <c r="F7" s="438"/>
      <c r="G7" s="453">
        <f>+G5/J5</f>
        <v>1.4410971958163804E-3</v>
      </c>
      <c r="H7" s="97">
        <f>+H5/K5</f>
        <v>3.930177587881578E-4</v>
      </c>
      <c r="I7" s="125"/>
      <c r="J7" s="144"/>
      <c r="K7" s="154"/>
      <c r="L7" s="161"/>
    </row>
    <row r="8" spans="1:12" s="59" customFormat="1" ht="18" customHeight="1" x14ac:dyDescent="0.25">
      <c r="A8" s="64"/>
      <c r="B8" s="538" t="s">
        <v>47</v>
      </c>
      <c r="C8" s="539"/>
      <c r="D8" s="83">
        <f>+D10*1000/D5</f>
        <v>732.23180961603384</v>
      </c>
      <c r="E8" s="83">
        <f>+E10*1000/E5</f>
        <v>719.95836118303669</v>
      </c>
      <c r="F8" s="128">
        <f>+E8-D8</f>
        <v>-12.273448432997156</v>
      </c>
      <c r="G8" s="148">
        <f>+G10*1000/G5</f>
        <v>1650.459211237169</v>
      </c>
      <c r="H8" s="83">
        <f>+H10*1000/H5</f>
        <v>540.47619047619048</v>
      </c>
      <c r="I8" s="131">
        <f>+H8-G8</f>
        <v>-1109.9830207609784</v>
      </c>
      <c r="J8" s="145">
        <f>+J10*1000/J5</f>
        <v>733.55506454963188</v>
      </c>
      <c r="K8" s="155">
        <f>+K10*1000/K5</f>
        <v>719.88782150256304</v>
      </c>
      <c r="L8" s="107">
        <f>+K8-J8</f>
        <v>-13.667243047068837</v>
      </c>
    </row>
    <row r="9" spans="1:12" s="59" customFormat="1" ht="18" customHeight="1" x14ac:dyDescent="0.25">
      <c r="A9" s="64"/>
      <c r="B9" s="72"/>
      <c r="C9" s="74" t="s">
        <v>123</v>
      </c>
      <c r="D9" s="81"/>
      <c r="E9" s="96">
        <f>+E8/D8</f>
        <v>0.98323830203520779</v>
      </c>
      <c r="F9" s="437"/>
      <c r="G9" s="143"/>
      <c r="H9" s="96">
        <f>+H8/G8</f>
        <v>0.32747018938508304</v>
      </c>
      <c r="I9" s="124"/>
      <c r="J9" s="143"/>
      <c r="K9" s="96">
        <f>K8/J8</f>
        <v>0.98136848382955422</v>
      </c>
      <c r="L9" s="160"/>
    </row>
    <row r="10" spans="1:12" s="59" customFormat="1" ht="18" customHeight="1" x14ac:dyDescent="0.25">
      <c r="A10" s="64"/>
      <c r="B10" s="538" t="s">
        <v>242</v>
      </c>
      <c r="C10" s="539"/>
      <c r="D10" s="84">
        <v>939151</v>
      </c>
      <c r="E10" s="84">
        <v>769084</v>
      </c>
      <c r="F10" s="128">
        <f>+E10-D10</f>
        <v>-170067</v>
      </c>
      <c r="G10" s="454">
        <v>3055</v>
      </c>
      <c r="H10" s="105">
        <v>227</v>
      </c>
      <c r="I10" s="131">
        <f>+H10-G10</f>
        <v>-2828</v>
      </c>
      <c r="J10" s="142">
        <f>+D10+G10</f>
        <v>942206</v>
      </c>
      <c r="K10" s="84">
        <f>+E10+H10</f>
        <v>769311</v>
      </c>
      <c r="L10" s="107">
        <f>+K10-J10</f>
        <v>-172895</v>
      </c>
    </row>
    <row r="11" spans="1:12" s="59" customFormat="1" ht="18" customHeight="1" thickBot="1" x14ac:dyDescent="0.3">
      <c r="A11" s="65"/>
      <c r="B11" s="71"/>
      <c r="C11" s="74" t="s">
        <v>123</v>
      </c>
      <c r="D11" s="94"/>
      <c r="E11" s="120">
        <f>+E10/D10</f>
        <v>0.81891410433465972</v>
      </c>
      <c r="F11" s="439"/>
      <c r="G11" s="423"/>
      <c r="H11" s="120">
        <f>+H10/G10</f>
        <v>7.4304418985270043E-2</v>
      </c>
      <c r="I11" s="129"/>
      <c r="J11" s="423"/>
      <c r="K11" s="120">
        <f>K10/J10</f>
        <v>0.81649978879353347</v>
      </c>
      <c r="L11" s="424"/>
    </row>
    <row r="12" spans="1:12" s="59" customFormat="1" ht="18" customHeight="1" thickTop="1" x14ac:dyDescent="0.25">
      <c r="A12" s="63" t="s">
        <v>122</v>
      </c>
      <c r="B12" s="538" t="s">
        <v>314</v>
      </c>
      <c r="C12" s="539"/>
      <c r="D12" s="425"/>
      <c r="E12" s="426"/>
      <c r="F12" s="440"/>
      <c r="G12" s="455"/>
      <c r="H12" s="426"/>
      <c r="I12" s="434"/>
      <c r="J12" s="429"/>
      <c r="K12" s="426"/>
      <c r="L12" s="427"/>
    </row>
    <row r="13" spans="1:12" s="59" customFormat="1" ht="18" customHeight="1" x14ac:dyDescent="0.25">
      <c r="A13" s="548" t="s">
        <v>234</v>
      </c>
      <c r="B13" s="70"/>
      <c r="C13" s="74" t="s">
        <v>123</v>
      </c>
      <c r="D13" s="86"/>
      <c r="E13" s="99"/>
      <c r="F13" s="441"/>
      <c r="G13" s="456"/>
      <c r="H13" s="99"/>
      <c r="I13" s="435"/>
      <c r="J13" s="430"/>
      <c r="K13" s="99"/>
      <c r="L13" s="109"/>
    </row>
    <row r="14" spans="1:12" s="59" customFormat="1" ht="18" customHeight="1" x14ac:dyDescent="0.25">
      <c r="A14" s="548"/>
      <c r="B14" s="538" t="s">
        <v>47</v>
      </c>
      <c r="C14" s="539"/>
      <c r="D14" s="87"/>
      <c r="E14" s="100"/>
      <c r="F14" s="442"/>
      <c r="G14" s="457"/>
      <c r="H14" s="100"/>
      <c r="I14" s="137"/>
      <c r="J14" s="100"/>
      <c r="K14" s="100"/>
      <c r="L14" s="110"/>
    </row>
    <row r="15" spans="1:12" s="59" customFormat="1" ht="18" customHeight="1" x14ac:dyDescent="0.25">
      <c r="A15" s="548"/>
      <c r="B15" s="72"/>
      <c r="C15" s="74" t="s">
        <v>123</v>
      </c>
      <c r="D15" s="85"/>
      <c r="E15" s="98"/>
      <c r="F15" s="443"/>
      <c r="G15" s="458"/>
      <c r="H15" s="98"/>
      <c r="I15" s="138"/>
      <c r="J15" s="431"/>
      <c r="K15" s="98"/>
      <c r="L15" s="111"/>
    </row>
    <row r="16" spans="1:12" s="59" customFormat="1" ht="18" customHeight="1" x14ac:dyDescent="0.25">
      <c r="A16" s="64"/>
      <c r="B16" s="538" t="s">
        <v>242</v>
      </c>
      <c r="C16" s="539"/>
      <c r="D16" s="88"/>
      <c r="E16" s="101"/>
      <c r="F16" s="442"/>
      <c r="G16" s="152"/>
      <c r="H16" s="101"/>
      <c r="I16" s="137"/>
      <c r="J16" s="432"/>
      <c r="K16" s="101"/>
      <c r="L16" s="110"/>
    </row>
    <row r="17" spans="1:12" s="59" customFormat="1" ht="18" customHeight="1" thickBot="1" x14ac:dyDescent="0.3">
      <c r="A17" s="64"/>
      <c r="B17" s="72"/>
      <c r="C17" s="76" t="s">
        <v>123</v>
      </c>
      <c r="D17" s="89"/>
      <c r="E17" s="102"/>
      <c r="F17" s="444"/>
      <c r="G17" s="459"/>
      <c r="H17" s="102"/>
      <c r="I17" s="139"/>
      <c r="J17" s="433"/>
      <c r="K17" s="102"/>
      <c r="L17" s="112"/>
    </row>
    <row r="18" spans="1:12" s="59" customFormat="1" ht="18" customHeight="1" thickTop="1" x14ac:dyDescent="0.25">
      <c r="A18" s="66" t="s">
        <v>37</v>
      </c>
      <c r="B18" s="540" t="s">
        <v>69</v>
      </c>
      <c r="C18" s="541"/>
      <c r="D18" s="90">
        <v>524892</v>
      </c>
      <c r="E18" s="90">
        <v>483627</v>
      </c>
      <c r="F18" s="128">
        <f>+E18-D18</f>
        <v>-41265</v>
      </c>
      <c r="G18" s="460">
        <v>5445</v>
      </c>
      <c r="H18" s="118">
        <v>1713</v>
      </c>
      <c r="I18" s="461">
        <f>+H18-G18</f>
        <v>-3732</v>
      </c>
      <c r="J18" s="147">
        <f>+D18+G18</f>
        <v>530337</v>
      </c>
      <c r="K18" s="156">
        <f>+E18+H18</f>
        <v>485340</v>
      </c>
      <c r="L18" s="114">
        <f>+K18-J18</f>
        <v>-44997</v>
      </c>
    </row>
    <row r="19" spans="1:12" s="59" customFormat="1" ht="18" customHeight="1" x14ac:dyDescent="0.25">
      <c r="A19" s="64"/>
      <c r="B19" s="70"/>
      <c r="C19" s="74" t="s">
        <v>123</v>
      </c>
      <c r="D19" s="81"/>
      <c r="E19" s="96">
        <f>+E18/D18</f>
        <v>0.92138382753023484</v>
      </c>
      <c r="F19" s="437"/>
      <c r="G19" s="143"/>
      <c r="H19" s="96">
        <f>+H18/G18</f>
        <v>0.31460055096418732</v>
      </c>
      <c r="I19" s="124"/>
      <c r="J19" s="143"/>
      <c r="K19" s="96">
        <f>+K18/J18</f>
        <v>0.915153949281306</v>
      </c>
      <c r="L19" s="160"/>
    </row>
    <row r="20" spans="1:12" s="59" customFormat="1" ht="18" customHeight="1" x14ac:dyDescent="0.25">
      <c r="A20" s="64"/>
      <c r="B20" s="71"/>
      <c r="C20" s="75" t="s">
        <v>97</v>
      </c>
      <c r="D20" s="82">
        <f>+D18/J18</f>
        <v>0.98973294339259754</v>
      </c>
      <c r="E20" s="103">
        <f>+E18/K18</f>
        <v>0.99647051551489674</v>
      </c>
      <c r="F20" s="445"/>
      <c r="G20" s="453">
        <f>+G18/J18</f>
        <v>1.0267056607402463E-2</v>
      </c>
      <c r="H20" s="103">
        <f>+H18/K18</f>
        <v>3.5294844851032265E-3</v>
      </c>
      <c r="I20" s="127"/>
      <c r="J20" s="144"/>
      <c r="K20" s="154"/>
      <c r="L20" s="161"/>
    </row>
    <row r="21" spans="1:12" s="59" customFormat="1" ht="18" customHeight="1" x14ac:dyDescent="0.25">
      <c r="A21" s="64"/>
      <c r="B21" s="538" t="s">
        <v>47</v>
      </c>
      <c r="C21" s="539"/>
      <c r="D21" s="83">
        <f>+D23*1000/D18</f>
        <v>370.27426594423235</v>
      </c>
      <c r="E21" s="83">
        <f>+E23*1000/E18</f>
        <v>402.57057608446178</v>
      </c>
      <c r="F21" s="128">
        <f>+E21-D21</f>
        <v>32.296310140229423</v>
      </c>
      <c r="G21" s="148">
        <v>546</v>
      </c>
      <c r="H21" s="83">
        <f>+H23*1000/H18</f>
        <v>666.08289550496204</v>
      </c>
      <c r="I21" s="131">
        <f>+H21-G21</f>
        <v>120.08289550496204</v>
      </c>
      <c r="J21" s="148">
        <f>+J23*1000/J18</f>
        <v>372.07473738396527</v>
      </c>
      <c r="K21" s="83">
        <f>+K23*1000/K18</f>
        <v>403.50063872749001</v>
      </c>
      <c r="L21" s="107">
        <f>+K21-J21</f>
        <v>31.425901343524743</v>
      </c>
    </row>
    <row r="22" spans="1:12" s="59" customFormat="1" ht="18" customHeight="1" x14ac:dyDescent="0.25">
      <c r="A22" s="64"/>
      <c r="B22" s="72"/>
      <c r="C22" s="74" t="s">
        <v>123</v>
      </c>
      <c r="D22" s="81"/>
      <c r="E22" s="96">
        <f>+E21/D21</f>
        <v>1.0872226700871879</v>
      </c>
      <c r="F22" s="437"/>
      <c r="G22" s="143"/>
      <c r="H22" s="96">
        <f>+H21/G21</f>
        <v>1.219932043049381</v>
      </c>
      <c r="I22" s="124"/>
      <c r="J22" s="143"/>
      <c r="K22" s="96">
        <f>+K21/J21</f>
        <v>1.0844612605641499</v>
      </c>
      <c r="L22" s="160"/>
    </row>
    <row r="23" spans="1:12" s="59" customFormat="1" ht="18" customHeight="1" x14ac:dyDescent="0.25">
      <c r="A23" s="64"/>
      <c r="B23" s="538" t="s">
        <v>242</v>
      </c>
      <c r="C23" s="539"/>
      <c r="D23" s="84">
        <v>194354</v>
      </c>
      <c r="E23" s="84">
        <v>194694</v>
      </c>
      <c r="F23" s="128">
        <f>+E23-D23</f>
        <v>340</v>
      </c>
      <c r="G23" s="454">
        <v>2971</v>
      </c>
      <c r="H23" s="105">
        <v>1141</v>
      </c>
      <c r="I23" s="131">
        <f>+H23-G23</f>
        <v>-1830</v>
      </c>
      <c r="J23" s="142">
        <f>+D23+G23</f>
        <v>197325</v>
      </c>
      <c r="K23" s="84">
        <f>+E23+H23</f>
        <v>195835</v>
      </c>
      <c r="L23" s="107">
        <f>+K23-J23</f>
        <v>-1490</v>
      </c>
    </row>
    <row r="24" spans="1:12" s="59" customFormat="1" ht="18" customHeight="1" x14ac:dyDescent="0.25">
      <c r="A24" s="64"/>
      <c r="B24" s="73"/>
      <c r="C24" s="77" t="s">
        <v>123</v>
      </c>
      <c r="D24" s="81"/>
      <c r="E24" s="96">
        <f>+E23/D23</f>
        <v>1.0017493851425749</v>
      </c>
      <c r="F24" s="439"/>
      <c r="G24" s="143"/>
      <c r="H24" s="96">
        <f>+H23/G23</f>
        <v>0.38404577583305283</v>
      </c>
      <c r="I24" s="129"/>
      <c r="J24" s="146"/>
      <c r="K24" s="104">
        <f>+K23/J23</f>
        <v>0.99244900544786518</v>
      </c>
      <c r="L24" s="162"/>
    </row>
    <row r="25" spans="1:12" s="59" customFormat="1" ht="18" customHeight="1" x14ac:dyDescent="0.25">
      <c r="A25" s="66" t="s">
        <v>124</v>
      </c>
      <c r="B25" s="540" t="s">
        <v>69</v>
      </c>
      <c r="C25" s="541"/>
      <c r="D25" s="90">
        <v>1070478</v>
      </c>
      <c r="E25" s="90">
        <v>1006381</v>
      </c>
      <c r="F25" s="446">
        <f>+E25-D25</f>
        <v>-64097</v>
      </c>
      <c r="G25" s="460">
        <v>232735</v>
      </c>
      <c r="H25" s="118">
        <v>165933</v>
      </c>
      <c r="I25" s="130">
        <f>+H25-G25</f>
        <v>-66802</v>
      </c>
      <c r="J25" s="147">
        <f>+D25+G25</f>
        <v>1303213</v>
      </c>
      <c r="K25" s="156">
        <f>+E25+H25</f>
        <v>1172314</v>
      </c>
      <c r="L25" s="107">
        <f>+K25-J25</f>
        <v>-130899</v>
      </c>
    </row>
    <row r="26" spans="1:12" s="59" customFormat="1" ht="18" customHeight="1" x14ac:dyDescent="0.25">
      <c r="A26" s="64"/>
      <c r="B26" s="70"/>
      <c r="C26" s="74" t="s">
        <v>123</v>
      </c>
      <c r="D26" s="81"/>
      <c r="E26" s="96">
        <f>+E25/D25</f>
        <v>0.94012301046822078</v>
      </c>
      <c r="F26" s="437"/>
      <c r="G26" s="143"/>
      <c r="H26" s="96">
        <f>+H25/G25</f>
        <v>0.71296968655337611</v>
      </c>
      <c r="I26" s="124"/>
      <c r="J26" s="143"/>
      <c r="K26" s="96">
        <f>+K25/J25</f>
        <v>0.89955671099045209</v>
      </c>
      <c r="L26" s="160"/>
    </row>
    <row r="27" spans="1:12" s="59" customFormat="1" ht="18" customHeight="1" x14ac:dyDescent="0.25">
      <c r="A27" s="64"/>
      <c r="B27" s="71"/>
      <c r="C27" s="75" t="s">
        <v>97</v>
      </c>
      <c r="D27" s="82">
        <f>+D25/J25</f>
        <v>0.82141445795890622</v>
      </c>
      <c r="E27" s="103">
        <f>+E25/K25</f>
        <v>0.85845686394600762</v>
      </c>
      <c r="F27" s="445"/>
      <c r="G27" s="453">
        <f>+G25/J25</f>
        <v>0.17858554204109381</v>
      </c>
      <c r="H27" s="103">
        <f>+H25/K25</f>
        <v>0.14154313605399235</v>
      </c>
      <c r="I27" s="127"/>
      <c r="J27" s="144"/>
      <c r="K27" s="154"/>
      <c r="L27" s="161"/>
    </row>
    <row r="28" spans="1:12" s="59" customFormat="1" ht="18" customHeight="1" x14ac:dyDescent="0.25">
      <c r="A28" s="64"/>
      <c r="B28" s="538" t="s">
        <v>47</v>
      </c>
      <c r="C28" s="539"/>
      <c r="D28" s="83">
        <f>+D30*1000/D25</f>
        <v>291.26147384626307</v>
      </c>
      <c r="E28" s="83">
        <f>+E30*1000/E25</f>
        <v>312.3757304639098</v>
      </c>
      <c r="F28" s="128">
        <f>+E28-D28</f>
        <v>21.114256617646731</v>
      </c>
      <c r="G28" s="148">
        <f>+G30*1000/G25</f>
        <v>268.32234085977615</v>
      </c>
      <c r="H28" s="119">
        <f>+H30*1000/H25</f>
        <v>223.656536071788</v>
      </c>
      <c r="I28" s="131">
        <f>+H28-G28</f>
        <v>-44.665804787988151</v>
      </c>
      <c r="J28" s="145">
        <f>+J30*1000/J25</f>
        <v>287.16487634791855</v>
      </c>
      <c r="K28" s="155">
        <f>+K30*1000/K25</f>
        <v>299.81813746146508</v>
      </c>
      <c r="L28" s="107">
        <f>+K28-J28</f>
        <v>12.653261113546534</v>
      </c>
    </row>
    <row r="29" spans="1:12" s="59" customFormat="1" ht="18" customHeight="1" x14ac:dyDescent="0.25">
      <c r="A29" s="64"/>
      <c r="B29" s="72"/>
      <c r="C29" s="74" t="s">
        <v>123</v>
      </c>
      <c r="D29" s="81"/>
      <c r="E29" s="96">
        <f>+E28/D28</f>
        <v>1.0724924458385166</v>
      </c>
      <c r="F29" s="437"/>
      <c r="G29" s="143"/>
      <c r="H29" s="96">
        <f>+H28/G28</f>
        <v>0.83353676535145371</v>
      </c>
      <c r="I29" s="124"/>
      <c r="J29" s="143"/>
      <c r="K29" s="96">
        <f>+K28/J28</f>
        <v>1.0440627045844433</v>
      </c>
      <c r="L29" s="160"/>
    </row>
    <row r="30" spans="1:12" s="59" customFormat="1" ht="18" customHeight="1" x14ac:dyDescent="0.25">
      <c r="A30" s="64"/>
      <c r="B30" s="538" t="s">
        <v>242</v>
      </c>
      <c r="C30" s="539"/>
      <c r="D30" s="84">
        <v>311789</v>
      </c>
      <c r="E30" s="84">
        <v>314369</v>
      </c>
      <c r="F30" s="128">
        <f>+E30-D30</f>
        <v>2580</v>
      </c>
      <c r="G30" s="454">
        <v>62448</v>
      </c>
      <c r="H30" s="105">
        <v>37112</v>
      </c>
      <c r="I30" s="131">
        <f>+H30-G30</f>
        <v>-25336</v>
      </c>
      <c r="J30" s="142">
        <f>+D30+G30</f>
        <v>374237</v>
      </c>
      <c r="K30" s="84">
        <f>+E30+H30</f>
        <v>351481</v>
      </c>
      <c r="L30" s="107">
        <f>+K30-J30</f>
        <v>-22756</v>
      </c>
    </row>
    <row r="31" spans="1:12" s="59" customFormat="1" ht="18" customHeight="1" x14ac:dyDescent="0.25">
      <c r="A31" s="67"/>
      <c r="B31" s="73"/>
      <c r="C31" s="77" t="s">
        <v>123</v>
      </c>
      <c r="D31" s="91"/>
      <c r="E31" s="104">
        <f>+E30/D30</f>
        <v>1.0082748268861312</v>
      </c>
      <c r="F31" s="447"/>
      <c r="G31" s="146"/>
      <c r="H31" s="104">
        <f>+H30/G30</f>
        <v>0.59428644632334104</v>
      </c>
      <c r="I31" s="126"/>
      <c r="J31" s="146"/>
      <c r="K31" s="104">
        <f>+K30/J30</f>
        <v>0.93919361260377787</v>
      </c>
      <c r="L31" s="162"/>
    </row>
    <row r="32" spans="1:12" s="58" customFormat="1" ht="18" customHeight="1" x14ac:dyDescent="0.25">
      <c r="A32" s="64" t="s">
        <v>125</v>
      </c>
      <c r="B32" s="540" t="s">
        <v>69</v>
      </c>
      <c r="C32" s="541"/>
      <c r="D32" s="92">
        <v>19792</v>
      </c>
      <c r="E32" s="92">
        <v>18765</v>
      </c>
      <c r="F32" s="448">
        <f>+E32-D32</f>
        <v>-1027</v>
      </c>
      <c r="G32" s="452">
        <v>9838</v>
      </c>
      <c r="H32" s="117">
        <v>12868</v>
      </c>
      <c r="I32" s="461">
        <f>+H32-G32</f>
        <v>3030</v>
      </c>
      <c r="J32" s="147">
        <f>+D32+G32</f>
        <v>29630</v>
      </c>
      <c r="K32" s="156">
        <f>+E32+H32</f>
        <v>31633</v>
      </c>
      <c r="L32" s="114">
        <f>+K32-J32</f>
        <v>2003</v>
      </c>
    </row>
    <row r="33" spans="1:12" s="58" customFormat="1" ht="18" customHeight="1" x14ac:dyDescent="0.25">
      <c r="A33" s="64"/>
      <c r="B33" s="70"/>
      <c r="C33" s="74" t="s">
        <v>123</v>
      </c>
      <c r="D33" s="81"/>
      <c r="E33" s="96">
        <f>+E32/D32</f>
        <v>0.94811034761519808</v>
      </c>
      <c r="F33" s="437"/>
      <c r="G33" s="143"/>
      <c r="H33" s="96">
        <f>+H32/G32</f>
        <v>1.3079894287456799</v>
      </c>
      <c r="I33" s="124"/>
      <c r="J33" s="143"/>
      <c r="K33" s="96">
        <f>+K32/J32</f>
        <v>1.0676004049949375</v>
      </c>
      <c r="L33" s="160"/>
    </row>
    <row r="34" spans="1:12" s="58" customFormat="1" ht="18" customHeight="1" x14ac:dyDescent="0.25">
      <c r="A34" s="64"/>
      <c r="B34" s="71"/>
      <c r="C34" s="75" t="s">
        <v>97</v>
      </c>
      <c r="D34" s="82">
        <f>+D32/J32</f>
        <v>0.66797165035437056</v>
      </c>
      <c r="E34" s="103">
        <f>+E32/K32</f>
        <v>0.59320962286220091</v>
      </c>
      <c r="F34" s="445"/>
      <c r="G34" s="453">
        <f>+G32/J32</f>
        <v>0.33202834964562944</v>
      </c>
      <c r="H34" s="103">
        <f>+H32/K32</f>
        <v>0.40679037713779914</v>
      </c>
      <c r="I34" s="127"/>
      <c r="J34" s="144"/>
      <c r="K34" s="154"/>
      <c r="L34" s="161"/>
    </row>
    <row r="35" spans="1:12" s="58" customFormat="1" ht="18" customHeight="1" x14ac:dyDescent="0.25">
      <c r="A35" s="64"/>
      <c r="B35" s="538" t="s">
        <v>47</v>
      </c>
      <c r="C35" s="539"/>
      <c r="D35" s="83">
        <f>+D37*1000/D32</f>
        <v>856.05295068714634</v>
      </c>
      <c r="E35" s="83">
        <f>+E37*1000/E32</f>
        <v>835.06528110844658</v>
      </c>
      <c r="F35" s="128">
        <f>+E35-D35</f>
        <v>-20.987669578699752</v>
      </c>
      <c r="G35" s="148">
        <f>+G37*1000/G32</f>
        <v>963.30554990851795</v>
      </c>
      <c r="H35" s="119">
        <f>+H37*1000/H32</f>
        <v>864.62542741684797</v>
      </c>
      <c r="I35" s="131">
        <f>+H35-G35</f>
        <v>-98.680122491669977</v>
      </c>
      <c r="J35" s="145">
        <f>+J37*1000/J32</f>
        <v>891.66385420182246</v>
      </c>
      <c r="K35" s="155">
        <f>+K37*1000/K32</f>
        <v>847.09006417348974</v>
      </c>
      <c r="L35" s="107">
        <f>+K35-J35</f>
        <v>-44.573790028332724</v>
      </c>
    </row>
    <row r="36" spans="1:12" s="58" customFormat="1" ht="18" customHeight="1" x14ac:dyDescent="0.25">
      <c r="A36" s="64"/>
      <c r="B36" s="72"/>
      <c r="C36" s="74" t="s">
        <v>123</v>
      </c>
      <c r="D36" s="81"/>
      <c r="E36" s="96">
        <f>+E35/D35</f>
        <v>0.9754832109837912</v>
      </c>
      <c r="F36" s="437"/>
      <c r="G36" s="143"/>
      <c r="H36" s="96">
        <f>+H35/G35</f>
        <v>0.89756093224933531</v>
      </c>
      <c r="I36" s="124"/>
      <c r="J36" s="143"/>
      <c r="K36" s="96">
        <f>+K35/J35</f>
        <v>0.95001054509691529</v>
      </c>
      <c r="L36" s="160"/>
    </row>
    <row r="37" spans="1:12" s="58" customFormat="1" ht="18" customHeight="1" x14ac:dyDescent="0.25">
      <c r="A37" s="64"/>
      <c r="B37" s="538" t="s">
        <v>242</v>
      </c>
      <c r="C37" s="539"/>
      <c r="D37" s="84">
        <v>16943</v>
      </c>
      <c r="E37" s="84">
        <v>15670</v>
      </c>
      <c r="F37" s="128">
        <f>+E37-D37</f>
        <v>-1273</v>
      </c>
      <c r="G37" s="454">
        <v>9477</v>
      </c>
      <c r="H37" s="105">
        <v>11126</v>
      </c>
      <c r="I37" s="131">
        <f>+H37-G37</f>
        <v>1649</v>
      </c>
      <c r="J37" s="142">
        <f>+D37+G37</f>
        <v>26420</v>
      </c>
      <c r="K37" s="84">
        <f>+E37+H37</f>
        <v>26796</v>
      </c>
      <c r="L37" s="107">
        <f>+K37-J37</f>
        <v>376</v>
      </c>
    </row>
    <row r="38" spans="1:12" s="58" customFormat="1" ht="18" customHeight="1" x14ac:dyDescent="0.25">
      <c r="A38" s="64"/>
      <c r="B38" s="73"/>
      <c r="C38" s="77" t="s">
        <v>123</v>
      </c>
      <c r="D38" s="81"/>
      <c r="E38" s="96">
        <f>+E37/D37</f>
        <v>0.92486572625863184</v>
      </c>
      <c r="F38" s="447"/>
      <c r="G38" s="143"/>
      <c r="H38" s="96">
        <f>+H37/G37</f>
        <v>1.1740002110372481</v>
      </c>
      <c r="I38" s="126"/>
      <c r="J38" s="146"/>
      <c r="K38" s="104">
        <f>+K37/J37</f>
        <v>1.014231642694928</v>
      </c>
      <c r="L38" s="162"/>
    </row>
    <row r="39" spans="1:12" s="58" customFormat="1" ht="18" customHeight="1" x14ac:dyDescent="0.25">
      <c r="A39" s="66" t="s">
        <v>126</v>
      </c>
      <c r="B39" s="540" t="s">
        <v>69</v>
      </c>
      <c r="C39" s="541"/>
      <c r="D39" s="90">
        <v>18746</v>
      </c>
      <c r="E39" s="90">
        <v>16320</v>
      </c>
      <c r="F39" s="448">
        <f>+E39-D39</f>
        <v>-2426</v>
      </c>
      <c r="G39" s="460">
        <v>813</v>
      </c>
      <c r="H39" s="118">
        <v>128</v>
      </c>
      <c r="I39" s="131">
        <f>+H39-G39</f>
        <v>-685</v>
      </c>
      <c r="J39" s="147">
        <f>+D39+G39</f>
        <v>19559</v>
      </c>
      <c r="K39" s="156">
        <f>+E39+H39</f>
        <v>16448</v>
      </c>
      <c r="L39" s="114">
        <f>+K39-J39</f>
        <v>-3111</v>
      </c>
    </row>
    <row r="40" spans="1:12" s="58" customFormat="1" ht="18" customHeight="1" x14ac:dyDescent="0.25">
      <c r="A40" s="64"/>
      <c r="B40" s="70"/>
      <c r="C40" s="74" t="s">
        <v>123</v>
      </c>
      <c r="D40" s="81"/>
      <c r="E40" s="96">
        <f>+E39/D39</f>
        <v>0.87058572495465703</v>
      </c>
      <c r="F40" s="437"/>
      <c r="G40" s="143"/>
      <c r="H40" s="96">
        <f>+H39/G39</f>
        <v>0.15744157441574416</v>
      </c>
      <c r="I40" s="124"/>
      <c r="J40" s="143"/>
      <c r="K40" s="96">
        <f>+K39/J39</f>
        <v>0.84094278848611892</v>
      </c>
      <c r="L40" s="160"/>
    </row>
    <row r="41" spans="1:12" s="58" customFormat="1" ht="18" customHeight="1" x14ac:dyDescent="0.25">
      <c r="A41" s="64"/>
      <c r="B41" s="71"/>
      <c r="C41" s="75" t="s">
        <v>97</v>
      </c>
      <c r="D41" s="82">
        <f>+D39/J39</f>
        <v>0.9584334577432384</v>
      </c>
      <c r="E41" s="103">
        <f>+E39/K39</f>
        <v>0.99221789883268485</v>
      </c>
      <c r="F41" s="445"/>
      <c r="G41" s="453">
        <f>+G39/J39</f>
        <v>4.1566542256761596E-2</v>
      </c>
      <c r="H41" s="103">
        <f>+H39/K39</f>
        <v>7.7821011673151752E-3</v>
      </c>
      <c r="I41" s="127"/>
      <c r="J41" s="144"/>
      <c r="K41" s="154"/>
      <c r="L41" s="161"/>
    </row>
    <row r="42" spans="1:12" s="58" customFormat="1" ht="18" customHeight="1" x14ac:dyDescent="0.25">
      <c r="A42" s="64"/>
      <c r="B42" s="538" t="s">
        <v>47</v>
      </c>
      <c r="C42" s="539"/>
      <c r="D42" s="83">
        <f>+D44*1000/D39</f>
        <v>1141.0434225968206</v>
      </c>
      <c r="E42" s="83">
        <f>+E44*1000/E39</f>
        <v>1317.2181372549019</v>
      </c>
      <c r="F42" s="128">
        <f>+E42-D42</f>
        <v>176.17471465808126</v>
      </c>
      <c r="G42" s="148">
        <f>+G44*1000/G39</f>
        <v>690.03690036900366</v>
      </c>
      <c r="H42" s="119">
        <f>+H44*1000/H39</f>
        <v>929.6875</v>
      </c>
      <c r="I42" s="131">
        <f>+H42-G42</f>
        <v>239.65059963099634</v>
      </c>
      <c r="J42" s="145">
        <f>+J44*1000/J39</f>
        <v>1122.2966409325629</v>
      </c>
      <c r="K42" s="155">
        <f>+K44*1000/K39</f>
        <v>1314.2023346303502</v>
      </c>
      <c r="L42" s="107">
        <f>+K42-J42</f>
        <v>191.90569369778723</v>
      </c>
    </row>
    <row r="43" spans="1:12" s="58" customFormat="1" ht="18" customHeight="1" x14ac:dyDescent="0.25">
      <c r="A43" s="64"/>
      <c r="B43" s="72"/>
      <c r="C43" s="74" t="s">
        <v>123</v>
      </c>
      <c r="D43" s="81"/>
      <c r="E43" s="96">
        <f>+E42/D42</f>
        <v>1.1543979056091815</v>
      </c>
      <c r="F43" s="437"/>
      <c r="G43" s="143"/>
      <c r="H43" s="96">
        <f>+H42/G42</f>
        <v>1.3473011363636365</v>
      </c>
      <c r="I43" s="124"/>
      <c r="J43" s="143"/>
      <c r="K43" s="96">
        <f>+K42/J42</f>
        <v>1.1709937343644945</v>
      </c>
      <c r="L43" s="160"/>
    </row>
    <row r="44" spans="1:12" s="58" customFormat="1" ht="18" customHeight="1" x14ac:dyDescent="0.25">
      <c r="A44" s="64"/>
      <c r="B44" s="538" t="s">
        <v>242</v>
      </c>
      <c r="C44" s="539"/>
      <c r="D44" s="84">
        <v>21390</v>
      </c>
      <c r="E44" s="105">
        <v>21497</v>
      </c>
      <c r="F44" s="128">
        <f>+E44-D44</f>
        <v>107</v>
      </c>
      <c r="G44" s="454">
        <v>561</v>
      </c>
      <c r="H44" s="105">
        <v>119</v>
      </c>
      <c r="I44" s="131">
        <f>+H44-G44</f>
        <v>-442</v>
      </c>
      <c r="J44" s="142">
        <f>+D44+G44</f>
        <v>21951</v>
      </c>
      <c r="K44" s="84">
        <f>+E44+H44</f>
        <v>21616</v>
      </c>
      <c r="L44" s="107">
        <f>+K44-J44</f>
        <v>-335</v>
      </c>
    </row>
    <row r="45" spans="1:12" s="58" customFormat="1" ht="18" customHeight="1" x14ac:dyDescent="0.25">
      <c r="A45" s="67"/>
      <c r="B45" s="73"/>
      <c r="C45" s="77" t="s">
        <v>123</v>
      </c>
      <c r="D45" s="91"/>
      <c r="E45" s="104">
        <f>+E44/D44</f>
        <v>1.005002337540907</v>
      </c>
      <c r="F45" s="447"/>
      <c r="G45" s="146"/>
      <c r="H45" s="104">
        <f>+H44/G44</f>
        <v>0.21212121212121213</v>
      </c>
      <c r="I45" s="126"/>
      <c r="J45" s="146"/>
      <c r="K45" s="104">
        <f>+K44/J44</f>
        <v>0.98473873627625164</v>
      </c>
      <c r="L45" s="162"/>
    </row>
    <row r="46" spans="1:12" s="58" customFormat="1" ht="18" customHeight="1" x14ac:dyDescent="0.25">
      <c r="A46" s="64" t="s">
        <v>127</v>
      </c>
      <c r="B46" s="536" t="s">
        <v>69</v>
      </c>
      <c r="C46" s="537"/>
      <c r="D46" s="92">
        <v>827199</v>
      </c>
      <c r="E46" s="92">
        <v>756223</v>
      </c>
      <c r="F46" s="448">
        <f>+E46-D46</f>
        <v>-70976</v>
      </c>
      <c r="G46" s="452">
        <v>16646</v>
      </c>
      <c r="H46" s="117">
        <v>17708</v>
      </c>
      <c r="I46" s="461">
        <f>+H46-G46</f>
        <v>1062</v>
      </c>
      <c r="J46" s="147">
        <f>+D46+G46</f>
        <v>843845</v>
      </c>
      <c r="K46" s="156">
        <f>+E46+H46</f>
        <v>773931</v>
      </c>
      <c r="L46" s="114">
        <f>+K46-J46</f>
        <v>-69914</v>
      </c>
    </row>
    <row r="47" spans="1:12" s="58" customFormat="1" ht="18" customHeight="1" x14ac:dyDescent="0.25">
      <c r="A47" s="64"/>
      <c r="B47" s="70"/>
      <c r="C47" s="74" t="s">
        <v>123</v>
      </c>
      <c r="D47" s="81"/>
      <c r="E47" s="96">
        <f>+E46/D46</f>
        <v>0.91419718834282926</v>
      </c>
      <c r="F47" s="437"/>
      <c r="G47" s="143"/>
      <c r="H47" s="96">
        <f>+H46/G46</f>
        <v>1.0637991108975129</v>
      </c>
      <c r="I47" s="124"/>
      <c r="J47" s="143"/>
      <c r="K47" s="96">
        <f>+K46/J46</f>
        <v>0.91714829145162913</v>
      </c>
      <c r="L47" s="160"/>
    </row>
    <row r="48" spans="1:12" s="58" customFormat="1" ht="18" customHeight="1" x14ac:dyDescent="0.25">
      <c r="A48" s="64"/>
      <c r="B48" s="71"/>
      <c r="C48" s="75" t="s">
        <v>97</v>
      </c>
      <c r="D48" s="82">
        <f>+D46/J46</f>
        <v>0.98027362845072263</v>
      </c>
      <c r="E48" s="103">
        <f>+E46/K46</f>
        <v>0.97711940728566238</v>
      </c>
      <c r="F48" s="445"/>
      <c r="G48" s="453">
        <f>+G46/J46</f>
        <v>1.9726371549277415E-2</v>
      </c>
      <c r="H48" s="103">
        <f>+H46/K46</f>
        <v>2.2880592714337584E-2</v>
      </c>
      <c r="I48" s="127"/>
      <c r="J48" s="144"/>
      <c r="K48" s="154"/>
      <c r="L48" s="161"/>
    </row>
    <row r="49" spans="1:12" s="58" customFormat="1" ht="18" customHeight="1" x14ac:dyDescent="0.25">
      <c r="A49" s="64"/>
      <c r="B49" s="538" t="s">
        <v>47</v>
      </c>
      <c r="C49" s="539"/>
      <c r="D49" s="83">
        <f>+D51*1000/D46</f>
        <v>737.52869623875267</v>
      </c>
      <c r="E49" s="83">
        <f>+E51*1000/E46</f>
        <v>687.40040966751872</v>
      </c>
      <c r="F49" s="128">
        <f>+E49-D49</f>
        <v>-50.128286571233957</v>
      </c>
      <c r="G49" s="148">
        <f>+G51*1000/G46</f>
        <v>854.31935600144175</v>
      </c>
      <c r="H49" s="83">
        <f>+H51*1000/H46</f>
        <v>815.50711542805516</v>
      </c>
      <c r="I49" s="131">
        <f>+H49-G49</f>
        <v>-38.812240573386589</v>
      </c>
      <c r="J49" s="83">
        <f>+J51*1000/J46</f>
        <v>739.83255218671673</v>
      </c>
      <c r="K49" s="83">
        <f>+K51*1000/K46</f>
        <v>690.33156702600104</v>
      </c>
      <c r="L49" s="107">
        <f>+K49-J49</f>
        <v>-49.500985160715686</v>
      </c>
    </row>
    <row r="50" spans="1:12" s="58" customFormat="1" ht="18" customHeight="1" x14ac:dyDescent="0.25">
      <c r="A50" s="64"/>
      <c r="B50" s="72"/>
      <c r="C50" s="74" t="s">
        <v>123</v>
      </c>
      <c r="D50" s="81"/>
      <c r="E50" s="96">
        <f>+E49/D49</f>
        <v>0.93203208657930448</v>
      </c>
      <c r="F50" s="437"/>
      <c r="G50" s="143"/>
      <c r="H50" s="96">
        <f>+H49/G49</f>
        <v>0.95456940042299465</v>
      </c>
      <c r="I50" s="124"/>
      <c r="J50" s="143"/>
      <c r="K50" s="96">
        <f>+K49/J49</f>
        <v>0.93309163672995188</v>
      </c>
      <c r="L50" s="160"/>
    </row>
    <row r="51" spans="1:12" s="58" customFormat="1" ht="18" customHeight="1" x14ac:dyDescent="0.25">
      <c r="A51" s="64"/>
      <c r="B51" s="538" t="s">
        <v>242</v>
      </c>
      <c r="C51" s="539"/>
      <c r="D51" s="84">
        <v>610083</v>
      </c>
      <c r="E51" s="84">
        <v>519828</v>
      </c>
      <c r="F51" s="128">
        <f>+E51-D51</f>
        <v>-90255</v>
      </c>
      <c r="G51" s="454">
        <v>14221</v>
      </c>
      <c r="H51" s="105">
        <v>14441</v>
      </c>
      <c r="I51" s="131">
        <f>+H51-G51</f>
        <v>220</v>
      </c>
      <c r="J51" s="142">
        <f>+D51+G51</f>
        <v>624304</v>
      </c>
      <c r="K51" s="84">
        <f>+E51+H51</f>
        <v>534269</v>
      </c>
      <c r="L51" s="107">
        <f>+K51-J51</f>
        <v>-90035</v>
      </c>
    </row>
    <row r="52" spans="1:12" s="58" customFormat="1" ht="18" customHeight="1" x14ac:dyDescent="0.25">
      <c r="A52" s="65"/>
      <c r="B52" s="71"/>
      <c r="C52" s="75" t="s">
        <v>123</v>
      </c>
      <c r="D52" s="91"/>
      <c r="E52" s="104">
        <f>+E51/D51</f>
        <v>0.85206111299610054</v>
      </c>
      <c r="F52" s="447"/>
      <c r="G52" s="146"/>
      <c r="H52" s="104">
        <f>+H51/G51</f>
        <v>1.0154700794599536</v>
      </c>
      <c r="I52" s="126"/>
      <c r="J52" s="146"/>
      <c r="K52" s="104">
        <f>+K51/J51</f>
        <v>0.85578340039467948</v>
      </c>
      <c r="L52" s="162"/>
    </row>
    <row r="53" spans="1:12" s="58" customFormat="1" ht="18" customHeight="1" x14ac:dyDescent="0.25">
      <c r="A53" s="64" t="s">
        <v>129</v>
      </c>
      <c r="B53" s="536" t="s">
        <v>69</v>
      </c>
      <c r="C53" s="537"/>
      <c r="D53" s="92">
        <v>1249474</v>
      </c>
      <c r="E53" s="92">
        <v>1178502</v>
      </c>
      <c r="F53" s="448">
        <f>+E53-D53</f>
        <v>-70972</v>
      </c>
      <c r="G53" s="452">
        <v>56690</v>
      </c>
      <c r="H53" s="117">
        <v>71258</v>
      </c>
      <c r="I53" s="461">
        <f>+H53-G53</f>
        <v>14568</v>
      </c>
      <c r="J53" s="147">
        <f>+D53+G53</f>
        <v>1306164</v>
      </c>
      <c r="K53" s="156">
        <f>+E53+H53</f>
        <v>1249760</v>
      </c>
      <c r="L53" s="114">
        <f>+K53-J53</f>
        <v>-56404</v>
      </c>
    </row>
    <row r="54" spans="1:12" s="58" customFormat="1" ht="18" customHeight="1" x14ac:dyDescent="0.25">
      <c r="A54" s="64"/>
      <c r="B54" s="70"/>
      <c r="C54" s="74" t="s">
        <v>123</v>
      </c>
      <c r="D54" s="81"/>
      <c r="E54" s="96">
        <f>+E53/D53</f>
        <v>0.94319849792792809</v>
      </c>
      <c r="F54" s="437"/>
      <c r="G54" s="143"/>
      <c r="H54" s="96">
        <f>+H53/G53</f>
        <v>1.2569765390721468</v>
      </c>
      <c r="I54" s="124"/>
      <c r="J54" s="143"/>
      <c r="K54" s="96">
        <f>+K53/J53</f>
        <v>0.95681706125723875</v>
      </c>
      <c r="L54" s="160"/>
    </row>
    <row r="55" spans="1:12" s="58" customFormat="1" ht="18" customHeight="1" x14ac:dyDescent="0.25">
      <c r="A55" s="64"/>
      <c r="B55" s="71"/>
      <c r="C55" s="75" t="s">
        <v>97</v>
      </c>
      <c r="D55" s="82">
        <f>+D53/J53</f>
        <v>0.95659809947296048</v>
      </c>
      <c r="E55" s="103">
        <f>+E53/K53</f>
        <v>0.94298265266931247</v>
      </c>
      <c r="F55" s="445"/>
      <c r="G55" s="453">
        <f>+G53/J53</f>
        <v>4.3401900527039482E-2</v>
      </c>
      <c r="H55" s="103">
        <f>+H53/K53</f>
        <v>5.7017347330687494E-2</v>
      </c>
      <c r="I55" s="127"/>
      <c r="J55" s="144"/>
      <c r="K55" s="154"/>
      <c r="L55" s="161"/>
    </row>
    <row r="56" spans="1:12" s="58" customFormat="1" ht="18" customHeight="1" x14ac:dyDescent="0.25">
      <c r="A56" s="64"/>
      <c r="B56" s="538" t="s">
        <v>47</v>
      </c>
      <c r="C56" s="539"/>
      <c r="D56" s="83">
        <f>+D58*1000/D53</f>
        <v>607.18030147085892</v>
      </c>
      <c r="E56" s="83">
        <f>+E58*1000/E53</f>
        <v>554.77122652316245</v>
      </c>
      <c r="F56" s="448">
        <f>+E56-D56</f>
        <v>-52.409074947696467</v>
      </c>
      <c r="G56" s="148">
        <f>+G58*1000/G53</f>
        <v>422.33198094902099</v>
      </c>
      <c r="H56" s="83">
        <f>+H58*1000/H53</f>
        <v>357.16691459204583</v>
      </c>
      <c r="I56" s="131">
        <f>+H56-G56</f>
        <v>-65.16506635697516</v>
      </c>
      <c r="J56" s="83">
        <f>+J58*1000/J53</f>
        <v>599.15753305097985</v>
      </c>
      <c r="K56" s="83">
        <f>+K58*1000/K53</f>
        <v>543.5043528357445</v>
      </c>
      <c r="L56" s="107">
        <f>+K56-J56</f>
        <v>-55.653180215235352</v>
      </c>
    </row>
    <row r="57" spans="1:12" s="58" customFormat="1" ht="18" customHeight="1" x14ac:dyDescent="0.25">
      <c r="A57" s="64"/>
      <c r="B57" s="72"/>
      <c r="C57" s="74" t="s">
        <v>123</v>
      </c>
      <c r="D57" s="81"/>
      <c r="E57" s="96">
        <f>+E56/D56</f>
        <v>0.91368449401151763</v>
      </c>
      <c r="F57" s="438"/>
      <c r="G57" s="144"/>
      <c r="H57" s="120">
        <f>+H56/G56</f>
        <v>0.84570179551512314</v>
      </c>
      <c r="I57" s="129"/>
      <c r="J57" s="143"/>
      <c r="K57" s="96">
        <f>+K56/J56</f>
        <v>0.90711427772285047</v>
      </c>
      <c r="L57" s="160"/>
    </row>
    <row r="58" spans="1:12" s="58" customFormat="1" ht="18" customHeight="1" x14ac:dyDescent="0.25">
      <c r="A58" s="64"/>
      <c r="B58" s="538" t="s">
        <v>242</v>
      </c>
      <c r="C58" s="539"/>
      <c r="D58" s="84">
        <v>758656</v>
      </c>
      <c r="E58" s="84">
        <v>653799</v>
      </c>
      <c r="F58" s="448">
        <f>+E58-D58</f>
        <v>-104857</v>
      </c>
      <c r="G58" s="145">
        <v>23942</v>
      </c>
      <c r="H58" s="116">
        <v>25451</v>
      </c>
      <c r="I58" s="131">
        <f>+H58-G58</f>
        <v>1509</v>
      </c>
      <c r="J58" s="142">
        <f>+D58+G58</f>
        <v>782598</v>
      </c>
      <c r="K58" s="84">
        <f>+E58+H58</f>
        <v>679250</v>
      </c>
      <c r="L58" s="107">
        <f>+K58-J58</f>
        <v>-103348</v>
      </c>
    </row>
    <row r="59" spans="1:12" s="58" customFormat="1" ht="18" customHeight="1" x14ac:dyDescent="0.25">
      <c r="A59" s="67"/>
      <c r="B59" s="73"/>
      <c r="C59" s="77" t="s">
        <v>123</v>
      </c>
      <c r="D59" s="91"/>
      <c r="E59" s="104">
        <f>+E58/D58</f>
        <v>0.86178584233170241</v>
      </c>
      <c r="F59" s="447"/>
      <c r="G59" s="146"/>
      <c r="H59" s="104">
        <f>+H58/G58</f>
        <v>1.0630273160136998</v>
      </c>
      <c r="I59" s="126"/>
      <c r="J59" s="146"/>
      <c r="K59" s="104">
        <f>+K58/J58</f>
        <v>0.86794241743526046</v>
      </c>
      <c r="L59" s="162"/>
    </row>
    <row r="60" spans="1:12" s="58" customFormat="1" ht="18" customHeight="1" x14ac:dyDescent="0.25">
      <c r="A60" s="64" t="s">
        <v>130</v>
      </c>
      <c r="B60" s="540" t="s">
        <v>69</v>
      </c>
      <c r="C60" s="541"/>
      <c r="D60" s="92">
        <v>282057</v>
      </c>
      <c r="E60" s="92">
        <v>254899</v>
      </c>
      <c r="F60" s="448">
        <f>+E60-D60</f>
        <v>-27158</v>
      </c>
      <c r="G60" s="452">
        <v>95328</v>
      </c>
      <c r="H60" s="117">
        <v>76945</v>
      </c>
      <c r="I60" s="461">
        <f>+H60-G60</f>
        <v>-18383</v>
      </c>
      <c r="J60" s="147">
        <f>+D60+G60</f>
        <v>377385</v>
      </c>
      <c r="K60" s="156">
        <f>+E60+H60</f>
        <v>331844</v>
      </c>
      <c r="L60" s="114">
        <f>+K60-J60</f>
        <v>-45541</v>
      </c>
    </row>
    <row r="61" spans="1:12" s="58" customFormat="1" ht="18" customHeight="1" x14ac:dyDescent="0.25">
      <c r="A61" s="64"/>
      <c r="B61" s="70"/>
      <c r="C61" s="74" t="s">
        <v>123</v>
      </c>
      <c r="D61" s="81"/>
      <c r="E61" s="96">
        <f>+E60/D60</f>
        <v>0.90371449742427945</v>
      </c>
      <c r="F61" s="437"/>
      <c r="G61" s="143"/>
      <c r="H61" s="96">
        <f>+H60/G60</f>
        <v>0.80716054044981533</v>
      </c>
      <c r="I61" s="124"/>
      <c r="J61" s="143"/>
      <c r="K61" s="96">
        <f>+K60/J60</f>
        <v>0.87932482743087304</v>
      </c>
      <c r="L61" s="160"/>
    </row>
    <row r="62" spans="1:12" s="58" customFormat="1" ht="18" customHeight="1" x14ac:dyDescent="0.25">
      <c r="A62" s="64"/>
      <c r="B62" s="71"/>
      <c r="C62" s="75" t="s">
        <v>97</v>
      </c>
      <c r="D62" s="82">
        <f>+D60/J60</f>
        <v>0.74739854525219607</v>
      </c>
      <c r="E62" s="103">
        <f>+E60/K60</f>
        <v>0.7681290003736696</v>
      </c>
      <c r="F62" s="445"/>
      <c r="G62" s="453">
        <f>+G60/J60</f>
        <v>0.25260145474780399</v>
      </c>
      <c r="H62" s="103">
        <f>+H60/K60</f>
        <v>0.23187099962633045</v>
      </c>
      <c r="I62" s="127"/>
      <c r="J62" s="144"/>
      <c r="K62" s="154"/>
      <c r="L62" s="161"/>
    </row>
    <row r="63" spans="1:12" s="58" customFormat="1" ht="18" customHeight="1" x14ac:dyDescent="0.25">
      <c r="A63" s="64"/>
      <c r="B63" s="538" t="s">
        <v>47</v>
      </c>
      <c r="C63" s="539"/>
      <c r="D63" s="83">
        <f>+D65*1000/D60</f>
        <v>593.57505752383383</v>
      </c>
      <c r="E63" s="83">
        <f>+E65*1000/E60</f>
        <v>551.61456106143999</v>
      </c>
      <c r="F63" s="448">
        <f>+E63-D63</f>
        <v>-41.960496462393849</v>
      </c>
      <c r="G63" s="148">
        <f>+G65*1000/G60</f>
        <v>353.96735481705269</v>
      </c>
      <c r="H63" s="83">
        <f>+H65*1000/H60</f>
        <v>370.31645980895445</v>
      </c>
      <c r="I63" s="131">
        <f>+H63-G63</f>
        <v>16.349104991901754</v>
      </c>
      <c r="J63" s="83">
        <f>+J65*1000/J60</f>
        <v>533.04980325132158</v>
      </c>
      <c r="K63" s="83">
        <f>+K65*1000/K60</f>
        <v>509.57678909367053</v>
      </c>
      <c r="L63" s="114">
        <f>+K63-J63</f>
        <v>-23.47301415765105</v>
      </c>
    </row>
    <row r="64" spans="1:12" s="58" customFormat="1" ht="18" customHeight="1" x14ac:dyDescent="0.25">
      <c r="A64" s="64"/>
      <c r="B64" s="72"/>
      <c r="C64" s="74" t="s">
        <v>123</v>
      </c>
      <c r="D64" s="81"/>
      <c r="E64" s="96">
        <f>+E63/D63</f>
        <v>0.92930886173445892</v>
      </c>
      <c r="F64" s="438"/>
      <c r="G64" s="143"/>
      <c r="H64" s="96">
        <f>+H63/G63</f>
        <v>1.0461881717887564</v>
      </c>
      <c r="I64" s="132"/>
      <c r="J64" s="143"/>
      <c r="K64" s="96">
        <f>+K63/J63</f>
        <v>0.95596468845035099</v>
      </c>
      <c r="L64" s="108"/>
    </row>
    <row r="65" spans="1:12" s="58" customFormat="1" ht="18" customHeight="1" x14ac:dyDescent="0.25">
      <c r="A65" s="64"/>
      <c r="B65" s="538" t="s">
        <v>242</v>
      </c>
      <c r="C65" s="539"/>
      <c r="D65" s="83">
        <v>167422</v>
      </c>
      <c r="E65" s="83">
        <v>140606</v>
      </c>
      <c r="F65" s="448">
        <f>+E65-D65</f>
        <v>-26816</v>
      </c>
      <c r="G65" s="454">
        <v>33743</v>
      </c>
      <c r="H65" s="105">
        <v>28494</v>
      </c>
      <c r="I65" s="461">
        <f>+H65-G65</f>
        <v>-5249</v>
      </c>
      <c r="J65" s="142">
        <f>+D65+G65</f>
        <v>201165</v>
      </c>
      <c r="K65" s="84">
        <f>+E65+H65</f>
        <v>169100</v>
      </c>
      <c r="L65" s="114">
        <f>+K65-J65</f>
        <v>-32065</v>
      </c>
    </row>
    <row r="66" spans="1:12" s="58" customFormat="1" ht="18" customHeight="1" x14ac:dyDescent="0.25">
      <c r="A66" s="64"/>
      <c r="B66" s="73"/>
      <c r="C66" s="77" t="s">
        <v>123</v>
      </c>
      <c r="D66" s="81"/>
      <c r="E66" s="96">
        <f>+E65/D65</f>
        <v>0.83982989093428584</v>
      </c>
      <c r="F66" s="439"/>
      <c r="G66" s="143"/>
      <c r="H66" s="96">
        <f>+H65/G65</f>
        <v>0.84444181015321695</v>
      </c>
      <c r="I66" s="124"/>
      <c r="J66" s="146"/>
      <c r="K66" s="104">
        <f>+K65/J65</f>
        <v>0.84060348470161306</v>
      </c>
      <c r="L66" s="162"/>
    </row>
    <row r="67" spans="1:12" s="58" customFormat="1" ht="18" customHeight="1" x14ac:dyDescent="0.25">
      <c r="A67" s="66" t="s">
        <v>25</v>
      </c>
      <c r="B67" s="540" t="s">
        <v>69</v>
      </c>
      <c r="C67" s="541"/>
      <c r="D67" s="90">
        <v>64</v>
      </c>
      <c r="E67" s="90">
        <v>43</v>
      </c>
      <c r="F67" s="446">
        <f>+E67-D67</f>
        <v>-21</v>
      </c>
      <c r="G67" s="460">
        <v>39</v>
      </c>
      <c r="H67" s="118">
        <v>41</v>
      </c>
      <c r="I67" s="462">
        <f>+H67-G67</f>
        <v>2</v>
      </c>
      <c r="J67" s="147">
        <f>+D67+G67</f>
        <v>103</v>
      </c>
      <c r="K67" s="156">
        <f>+E67+H67</f>
        <v>84</v>
      </c>
      <c r="L67" s="114">
        <f>+K67-J67</f>
        <v>-19</v>
      </c>
    </row>
    <row r="68" spans="1:12" s="58" customFormat="1" ht="18" customHeight="1" x14ac:dyDescent="0.25">
      <c r="A68" s="64"/>
      <c r="B68" s="70"/>
      <c r="C68" s="74" t="s">
        <v>123</v>
      </c>
      <c r="D68" s="81"/>
      <c r="E68" s="96">
        <f>+E67/D67</f>
        <v>0.671875</v>
      </c>
      <c r="F68" s="437"/>
      <c r="G68" s="143"/>
      <c r="H68" s="96">
        <f>+H67/G67</f>
        <v>1.0512820512820513</v>
      </c>
      <c r="I68" s="124"/>
      <c r="J68" s="143"/>
      <c r="K68" s="96">
        <f>+K67/J67</f>
        <v>0.81553398058252424</v>
      </c>
      <c r="L68" s="160"/>
    </row>
    <row r="69" spans="1:12" s="58" customFormat="1" ht="18" customHeight="1" x14ac:dyDescent="0.25">
      <c r="A69" s="64"/>
      <c r="B69" s="71"/>
      <c r="C69" s="75" t="s">
        <v>97</v>
      </c>
      <c r="D69" s="82">
        <f>+D67/J67</f>
        <v>0.62135922330097082</v>
      </c>
      <c r="E69" s="103">
        <f>+E67/K67</f>
        <v>0.51190476190476186</v>
      </c>
      <c r="F69" s="445"/>
      <c r="G69" s="453">
        <f>+G67/J67</f>
        <v>0.37864077669902912</v>
      </c>
      <c r="H69" s="103">
        <f>+H67/K67</f>
        <v>0.48809523809523808</v>
      </c>
      <c r="I69" s="133"/>
      <c r="J69" s="144"/>
      <c r="K69" s="154"/>
      <c r="L69" s="161"/>
    </row>
    <row r="70" spans="1:12" s="58" customFormat="1" ht="18" customHeight="1" x14ac:dyDescent="0.25">
      <c r="A70" s="64"/>
      <c r="B70" s="538" t="s">
        <v>47</v>
      </c>
      <c r="C70" s="539"/>
      <c r="D70" s="83">
        <f>+D72*1000/D67</f>
        <v>3031.25</v>
      </c>
      <c r="E70" s="83">
        <f>+E72*1000/E67</f>
        <v>4232.5581395348836</v>
      </c>
      <c r="F70" s="448">
        <f>+E70-D70</f>
        <v>1201.3081395348836</v>
      </c>
      <c r="G70" s="148">
        <f>+G72*1000/G67</f>
        <v>4615.3846153846152</v>
      </c>
      <c r="H70" s="83">
        <f>+H72*1000/H67</f>
        <v>5073.1707317073169</v>
      </c>
      <c r="I70" s="131">
        <f>+H70-G70</f>
        <v>457.78611632270167</v>
      </c>
      <c r="J70" s="148">
        <f>+J72*1000/J67</f>
        <v>3631.0679611650485</v>
      </c>
      <c r="K70" s="83">
        <f>+K72*1000/K67</f>
        <v>4642.8571428571431</v>
      </c>
      <c r="L70" s="114">
        <f>+K70-J70</f>
        <v>1011.7891816920946</v>
      </c>
    </row>
    <row r="71" spans="1:12" s="58" customFormat="1" ht="18" customHeight="1" x14ac:dyDescent="0.25">
      <c r="A71" s="64"/>
      <c r="B71" s="72"/>
      <c r="C71" s="74" t="s">
        <v>123</v>
      </c>
      <c r="D71" s="81"/>
      <c r="E71" s="96">
        <f>+E70/D70</f>
        <v>1.3963078398465596</v>
      </c>
      <c r="F71" s="438"/>
      <c r="G71" s="143"/>
      <c r="H71" s="96">
        <f>+H70/G70</f>
        <v>1.0991869918699186</v>
      </c>
      <c r="I71" s="132"/>
      <c r="J71" s="143"/>
      <c r="K71" s="96">
        <f>+K70/J70</f>
        <v>1.2786478227654698</v>
      </c>
      <c r="L71" s="108"/>
    </row>
    <row r="72" spans="1:12" s="58" customFormat="1" ht="18" customHeight="1" x14ac:dyDescent="0.25">
      <c r="A72" s="64"/>
      <c r="B72" s="538" t="s">
        <v>242</v>
      </c>
      <c r="C72" s="539"/>
      <c r="D72" s="84">
        <v>194</v>
      </c>
      <c r="E72" s="84">
        <v>182</v>
      </c>
      <c r="F72" s="128">
        <f>+E72-D72</f>
        <v>-12</v>
      </c>
      <c r="G72" s="454">
        <v>180</v>
      </c>
      <c r="H72" s="105">
        <v>208</v>
      </c>
      <c r="I72" s="131">
        <f>+H72-G72</f>
        <v>28</v>
      </c>
      <c r="J72" s="142">
        <f>+D72+G72</f>
        <v>374</v>
      </c>
      <c r="K72" s="84">
        <f>+E72+H72</f>
        <v>390</v>
      </c>
      <c r="L72" s="107">
        <f>+K72-J72</f>
        <v>16</v>
      </c>
    </row>
    <row r="73" spans="1:12" s="58" customFormat="1" ht="18" customHeight="1" x14ac:dyDescent="0.25">
      <c r="A73" s="67"/>
      <c r="B73" s="73"/>
      <c r="C73" s="77" t="s">
        <v>123</v>
      </c>
      <c r="D73" s="91"/>
      <c r="E73" s="104">
        <f>+E72/D72</f>
        <v>0.93814432989690721</v>
      </c>
      <c r="F73" s="447"/>
      <c r="G73" s="146"/>
      <c r="H73" s="104">
        <f>+H72/G72</f>
        <v>1.1555555555555554</v>
      </c>
      <c r="I73" s="126"/>
      <c r="J73" s="146"/>
      <c r="K73" s="104">
        <f>+K72/J72</f>
        <v>1.0427807486631016</v>
      </c>
      <c r="L73" s="162"/>
    </row>
    <row r="74" spans="1:12" s="58" customFormat="1" ht="18" customHeight="1" x14ac:dyDescent="0.25">
      <c r="A74" s="64" t="s">
        <v>121</v>
      </c>
      <c r="B74" s="540" t="s">
        <v>69</v>
      </c>
      <c r="C74" s="541"/>
      <c r="D74" s="93"/>
      <c r="E74" s="106"/>
      <c r="F74" s="449"/>
      <c r="G74" s="463"/>
      <c r="H74" s="121"/>
      <c r="I74" s="134"/>
      <c r="J74" s="149"/>
      <c r="K74" s="157"/>
      <c r="L74" s="115"/>
    </row>
    <row r="75" spans="1:12" s="58" customFormat="1" ht="18" customHeight="1" x14ac:dyDescent="0.25">
      <c r="A75" s="64"/>
      <c r="B75" s="70"/>
      <c r="C75" s="74" t="s">
        <v>123</v>
      </c>
      <c r="D75" s="85"/>
      <c r="E75" s="98"/>
      <c r="F75" s="450"/>
      <c r="G75" s="150"/>
      <c r="H75" s="98"/>
      <c r="I75" s="135"/>
      <c r="J75" s="150"/>
      <c r="K75" s="98"/>
      <c r="L75" s="163"/>
    </row>
    <row r="76" spans="1:12" s="58" customFormat="1" ht="18" customHeight="1" x14ac:dyDescent="0.25">
      <c r="A76" s="68" t="s">
        <v>257</v>
      </c>
      <c r="B76" s="71"/>
      <c r="C76" s="75" t="s">
        <v>97</v>
      </c>
      <c r="D76" s="86"/>
      <c r="E76" s="99"/>
      <c r="F76" s="441"/>
      <c r="G76" s="456"/>
      <c r="H76" s="99"/>
      <c r="I76" s="136"/>
      <c r="J76" s="151"/>
      <c r="K76" s="158"/>
      <c r="L76" s="164"/>
    </row>
    <row r="77" spans="1:12" s="58" customFormat="1" ht="18" customHeight="1" x14ac:dyDescent="0.25">
      <c r="A77" s="68" t="s">
        <v>260</v>
      </c>
      <c r="B77" s="538" t="s">
        <v>47</v>
      </c>
      <c r="C77" s="539"/>
      <c r="D77" s="87"/>
      <c r="E77" s="100"/>
      <c r="F77" s="442"/>
      <c r="G77" s="457"/>
      <c r="H77" s="100"/>
      <c r="I77" s="137"/>
      <c r="J77" s="100"/>
      <c r="K77" s="100"/>
      <c r="L77" s="165"/>
    </row>
    <row r="78" spans="1:12" s="58" customFormat="1" ht="18" customHeight="1" x14ac:dyDescent="0.25">
      <c r="A78" s="64"/>
      <c r="B78" s="72"/>
      <c r="C78" s="74" t="s">
        <v>123</v>
      </c>
      <c r="D78" s="85"/>
      <c r="E78" s="98"/>
      <c r="F78" s="443"/>
      <c r="G78" s="150"/>
      <c r="H78" s="98"/>
      <c r="I78" s="138"/>
      <c r="J78" s="150"/>
      <c r="K78" s="98"/>
      <c r="L78" s="111"/>
    </row>
    <row r="79" spans="1:12" s="58" customFormat="1" ht="18" customHeight="1" x14ac:dyDescent="0.25">
      <c r="A79" s="64"/>
      <c r="B79" s="538" t="s">
        <v>242</v>
      </c>
      <c r="C79" s="539"/>
      <c r="D79" s="88"/>
      <c r="E79" s="101"/>
      <c r="F79" s="442"/>
      <c r="G79" s="464"/>
      <c r="H79" s="122"/>
      <c r="I79" s="141"/>
      <c r="J79" s="152"/>
      <c r="K79" s="101"/>
      <c r="L79" s="110"/>
    </row>
    <row r="80" spans="1:12" s="58" customFormat="1" ht="18" customHeight="1" x14ac:dyDescent="0.25">
      <c r="A80" s="64"/>
      <c r="B80" s="73"/>
      <c r="C80" s="77" t="s">
        <v>123</v>
      </c>
      <c r="D80" s="89"/>
      <c r="E80" s="102"/>
      <c r="F80" s="444"/>
      <c r="G80" s="153"/>
      <c r="H80" s="102"/>
      <c r="I80" s="139"/>
      <c r="J80" s="153"/>
      <c r="K80" s="102"/>
      <c r="L80" s="166"/>
    </row>
    <row r="81" spans="1:12" s="58" customFormat="1" ht="18" customHeight="1" x14ac:dyDescent="0.25">
      <c r="A81" s="66" t="s">
        <v>132</v>
      </c>
      <c r="B81" s="540" t="s">
        <v>69</v>
      </c>
      <c r="C81" s="541"/>
      <c r="D81" s="90">
        <v>3888</v>
      </c>
      <c r="E81" s="90">
        <v>4532</v>
      </c>
      <c r="F81" s="446">
        <f>+E81-D81</f>
        <v>644</v>
      </c>
      <c r="G81" s="460">
        <v>7</v>
      </c>
      <c r="H81" s="118">
        <v>0</v>
      </c>
      <c r="I81" s="462">
        <f>+H81-G81</f>
        <v>-7</v>
      </c>
      <c r="J81" s="147">
        <f>+D81+G81</f>
        <v>3895</v>
      </c>
      <c r="K81" s="156">
        <f>+E81+H81</f>
        <v>4532</v>
      </c>
      <c r="L81" s="114">
        <f>+K81-J81</f>
        <v>637</v>
      </c>
    </row>
    <row r="82" spans="1:12" s="58" customFormat="1" ht="18" customHeight="1" x14ac:dyDescent="0.25">
      <c r="A82" s="64"/>
      <c r="B82" s="70"/>
      <c r="C82" s="74" t="s">
        <v>123</v>
      </c>
      <c r="D82" s="81" t="s">
        <v>14</v>
      </c>
      <c r="E82" s="96">
        <f>+E81/D81</f>
        <v>1.1656378600823045</v>
      </c>
      <c r="F82" s="437"/>
      <c r="G82" s="143"/>
      <c r="H82" s="96">
        <f>+H81/G81</f>
        <v>0</v>
      </c>
      <c r="I82" s="124"/>
      <c r="J82" s="143"/>
      <c r="K82" s="96">
        <f>+K81/J81</f>
        <v>1.1635430038510912</v>
      </c>
      <c r="L82" s="160"/>
    </row>
    <row r="83" spans="1:12" s="58" customFormat="1" ht="18" customHeight="1" x14ac:dyDescent="0.25">
      <c r="A83" s="64"/>
      <c r="B83" s="71"/>
      <c r="C83" s="75" t="s">
        <v>97</v>
      </c>
      <c r="D83" s="82">
        <f>+D81/J81</f>
        <v>0.99820282413350447</v>
      </c>
      <c r="E83" s="103">
        <f>+E81/K81</f>
        <v>1</v>
      </c>
      <c r="F83" s="445"/>
      <c r="G83" s="453">
        <f>+G81/J81</f>
        <v>1.7971758664955071E-3</v>
      </c>
      <c r="H83" s="103">
        <f>+H81/K81</f>
        <v>0</v>
      </c>
      <c r="I83" s="127"/>
      <c r="J83" s="82">
        <v>0</v>
      </c>
      <c r="K83" s="103">
        <v>0</v>
      </c>
      <c r="L83" s="127"/>
    </row>
    <row r="84" spans="1:12" s="58" customFormat="1" ht="18" customHeight="1" x14ac:dyDescent="0.25">
      <c r="A84" s="64"/>
      <c r="B84" s="538" t="s">
        <v>47</v>
      </c>
      <c r="C84" s="539"/>
      <c r="D84" s="83">
        <f>+D86*1000/D81</f>
        <v>1469.9074074074074</v>
      </c>
      <c r="E84" s="83">
        <f>+E86*1000/E81</f>
        <v>1491.6151809355692</v>
      </c>
      <c r="F84" s="128">
        <f>+E84-D84</f>
        <v>21.707773528161852</v>
      </c>
      <c r="G84" s="148">
        <f>+G86*1000/G81</f>
        <v>1000</v>
      </c>
      <c r="H84" s="83">
        <v>0</v>
      </c>
      <c r="I84" s="465">
        <f>+H84-G84</f>
        <v>-1000</v>
      </c>
      <c r="J84" s="145">
        <f>+J86*1000/J81</f>
        <v>1469.0629011553274</v>
      </c>
      <c r="K84" s="83">
        <f>+K86*1000/K81</f>
        <v>1491.6151809355692</v>
      </c>
      <c r="L84" s="107">
        <f>+K84-J84</f>
        <v>22.552279780241861</v>
      </c>
    </row>
    <row r="85" spans="1:12" s="58" customFormat="1" ht="18" customHeight="1" x14ac:dyDescent="0.25">
      <c r="A85" s="64"/>
      <c r="B85" s="72"/>
      <c r="C85" s="74" t="s">
        <v>123</v>
      </c>
      <c r="D85" s="81"/>
      <c r="E85" s="96">
        <f>+E84/D84</f>
        <v>1.0147681230931747</v>
      </c>
      <c r="F85" s="438"/>
      <c r="G85" s="143"/>
      <c r="H85" s="96">
        <v>0</v>
      </c>
      <c r="I85" s="124"/>
      <c r="J85" s="143"/>
      <c r="K85" s="96">
        <f>+K84/J84</f>
        <v>1.0153514732163653</v>
      </c>
      <c r="L85" s="160"/>
    </row>
    <row r="86" spans="1:12" s="58" customFormat="1" ht="18" customHeight="1" x14ac:dyDescent="0.25">
      <c r="A86" s="64"/>
      <c r="B86" s="538" t="s">
        <v>242</v>
      </c>
      <c r="C86" s="539"/>
      <c r="D86" s="84">
        <v>5715</v>
      </c>
      <c r="E86" s="84">
        <v>6760</v>
      </c>
      <c r="F86" s="448">
        <f>+E86-D86</f>
        <v>1045</v>
      </c>
      <c r="G86" s="454">
        <v>7</v>
      </c>
      <c r="H86" s="105">
        <v>0</v>
      </c>
      <c r="I86" s="465">
        <v>0</v>
      </c>
      <c r="J86" s="142">
        <f>+D86+G86</f>
        <v>5722</v>
      </c>
      <c r="K86" s="84">
        <f>+E86+H86</f>
        <v>6760</v>
      </c>
      <c r="L86" s="107">
        <f>+K86-J86</f>
        <v>1038</v>
      </c>
    </row>
    <row r="87" spans="1:12" s="58" customFormat="1" ht="18" customHeight="1" x14ac:dyDescent="0.25">
      <c r="A87" s="67"/>
      <c r="B87" s="73"/>
      <c r="C87" s="77" t="s">
        <v>123</v>
      </c>
      <c r="D87" s="91"/>
      <c r="E87" s="104">
        <f>+E86/D86</f>
        <v>1.1828521434820647</v>
      </c>
      <c r="F87" s="447"/>
      <c r="G87" s="146"/>
      <c r="H87" s="104">
        <f>+H86/G86</f>
        <v>0</v>
      </c>
      <c r="I87" s="126"/>
      <c r="J87" s="146"/>
      <c r="K87" s="104">
        <f>+K86/J86</f>
        <v>1.1814051031108004</v>
      </c>
      <c r="L87" s="162"/>
    </row>
    <row r="88" spans="1:12" s="58" customFormat="1" ht="18" customHeight="1" x14ac:dyDescent="0.25">
      <c r="A88" s="64" t="s">
        <v>133</v>
      </c>
      <c r="B88" s="540" t="s">
        <v>69</v>
      </c>
      <c r="C88" s="541"/>
      <c r="D88" s="92">
        <v>4371</v>
      </c>
      <c r="E88" s="92">
        <v>7044</v>
      </c>
      <c r="F88" s="448">
        <f>+E88-D88</f>
        <v>2673</v>
      </c>
      <c r="G88" s="463"/>
      <c r="H88" s="121"/>
      <c r="I88" s="134"/>
      <c r="J88" s="147">
        <f>+D88+G88</f>
        <v>4371</v>
      </c>
      <c r="K88" s="156">
        <f>+E88+H88</f>
        <v>7044</v>
      </c>
      <c r="L88" s="114">
        <f>+K88-J88</f>
        <v>2673</v>
      </c>
    </row>
    <row r="89" spans="1:12" s="58" customFormat="1" ht="18" customHeight="1" x14ac:dyDescent="0.25">
      <c r="A89" s="64"/>
      <c r="B89" s="70"/>
      <c r="C89" s="74" t="s">
        <v>123</v>
      </c>
      <c r="D89" s="81"/>
      <c r="E89" s="96">
        <f>+E88/D88</f>
        <v>1.6115305422100206</v>
      </c>
      <c r="F89" s="437"/>
      <c r="G89" s="150"/>
      <c r="H89" s="98"/>
      <c r="I89" s="135"/>
      <c r="J89" s="143"/>
      <c r="K89" s="96">
        <f>+K88/J88</f>
        <v>1.6115305422100206</v>
      </c>
      <c r="L89" s="160"/>
    </row>
    <row r="90" spans="1:12" s="58" customFormat="1" ht="18" customHeight="1" x14ac:dyDescent="0.25">
      <c r="A90" s="64"/>
      <c r="B90" s="71"/>
      <c r="C90" s="75" t="s">
        <v>97</v>
      </c>
      <c r="D90" s="82">
        <f>+D88/J88</f>
        <v>1</v>
      </c>
      <c r="E90" s="103">
        <f>+E88/K88</f>
        <v>1</v>
      </c>
      <c r="F90" s="445"/>
      <c r="G90" s="456"/>
      <c r="H90" s="99"/>
      <c r="I90" s="140"/>
      <c r="J90" s="82">
        <v>0</v>
      </c>
      <c r="K90" s="103">
        <v>0</v>
      </c>
      <c r="L90" s="113"/>
    </row>
    <row r="91" spans="1:12" s="58" customFormat="1" ht="18" customHeight="1" x14ac:dyDescent="0.25">
      <c r="A91" s="64"/>
      <c r="B91" s="538" t="s">
        <v>47</v>
      </c>
      <c r="C91" s="539"/>
      <c r="D91" s="83">
        <f>+D93*1000/D88</f>
        <v>782.88721116449324</v>
      </c>
      <c r="E91" s="83">
        <f>+E93*1000/E88</f>
        <v>781.23225440090857</v>
      </c>
      <c r="F91" s="128">
        <f>+E91-D91</f>
        <v>-1.6549567635846643</v>
      </c>
      <c r="G91" s="464"/>
      <c r="H91" s="122"/>
      <c r="I91" s="141"/>
      <c r="J91" s="145">
        <f>+J93*1000/J88</f>
        <v>782.88721116449324</v>
      </c>
      <c r="K91" s="155">
        <f>+K93*1000/K88</f>
        <v>781.23225440090857</v>
      </c>
      <c r="L91" s="107">
        <f>+K91-J91</f>
        <v>-1.6549567635846643</v>
      </c>
    </row>
    <row r="92" spans="1:12" s="58" customFormat="1" ht="18" customHeight="1" x14ac:dyDescent="0.25">
      <c r="A92" s="64"/>
      <c r="B92" s="72"/>
      <c r="C92" s="74" t="s">
        <v>123</v>
      </c>
      <c r="D92" s="94"/>
      <c r="E92" s="96">
        <f>+E91/D91</f>
        <v>0.99788608532623357</v>
      </c>
      <c r="F92" s="438"/>
      <c r="G92" s="150"/>
      <c r="H92" s="98"/>
      <c r="I92" s="138"/>
      <c r="J92" s="143"/>
      <c r="K92" s="96">
        <f>+K91/J91</f>
        <v>0.99788608532623357</v>
      </c>
      <c r="L92" s="108"/>
    </row>
    <row r="93" spans="1:12" s="58" customFormat="1" ht="18" customHeight="1" x14ac:dyDescent="0.25">
      <c r="A93" s="64"/>
      <c r="B93" s="538" t="s">
        <v>242</v>
      </c>
      <c r="C93" s="539"/>
      <c r="D93" s="95">
        <v>3422</v>
      </c>
      <c r="E93" s="84">
        <v>5503</v>
      </c>
      <c r="F93" s="128">
        <f>+E93-D93</f>
        <v>2081</v>
      </c>
      <c r="G93" s="464"/>
      <c r="H93" s="122"/>
      <c r="I93" s="141"/>
      <c r="J93" s="142">
        <f>+D93+G93</f>
        <v>3422</v>
      </c>
      <c r="K93" s="84">
        <f>+E93+H93</f>
        <v>5503</v>
      </c>
      <c r="L93" s="107">
        <f>+K93-J93</f>
        <v>2081</v>
      </c>
    </row>
    <row r="94" spans="1:12" s="58" customFormat="1" ht="18" customHeight="1" x14ac:dyDescent="0.25">
      <c r="A94" s="67"/>
      <c r="B94" s="73"/>
      <c r="C94" s="77" t="s">
        <v>123</v>
      </c>
      <c r="D94" s="91"/>
      <c r="E94" s="104">
        <f>+E93/D93</f>
        <v>1.60812390414962</v>
      </c>
      <c r="F94" s="447"/>
      <c r="G94" s="153"/>
      <c r="H94" s="102"/>
      <c r="I94" s="139"/>
      <c r="J94" s="146"/>
      <c r="K94" s="104">
        <f>+K93/J93</f>
        <v>1.60812390414962</v>
      </c>
      <c r="L94" s="162"/>
    </row>
    <row r="95" spans="1:12" s="60" customFormat="1" ht="12" customHeight="1" x14ac:dyDescent="0.25">
      <c r="A95" s="55"/>
      <c r="B95" s="56"/>
      <c r="C95" s="56"/>
    </row>
    <row r="96" spans="1:12" s="60" customFormat="1" ht="12" customHeight="1" x14ac:dyDescent="0.2">
      <c r="A96" s="69"/>
      <c r="C96" s="57"/>
    </row>
    <row r="97" spans="1:3" s="60" customFormat="1" ht="12" customHeight="1" x14ac:dyDescent="0.2">
      <c r="A97" s="69"/>
      <c r="C97" s="57"/>
    </row>
    <row r="98" spans="1:3" s="60" customFormat="1" ht="12" customHeight="1" x14ac:dyDescent="0.2">
      <c r="A98" s="69"/>
      <c r="C98" s="57"/>
    </row>
    <row r="99" spans="1:3" s="60" customFormat="1" ht="12" customHeight="1" x14ac:dyDescent="0.2">
      <c r="A99" s="69"/>
      <c r="C99" s="57"/>
    </row>
    <row r="100" spans="1:3" s="60" customFormat="1" ht="12" customHeight="1" x14ac:dyDescent="0.2">
      <c r="A100" s="69"/>
      <c r="C100" s="57"/>
    </row>
    <row r="101" spans="1:3" s="60" customFormat="1" ht="12" customHeight="1" x14ac:dyDescent="0.2">
      <c r="A101" s="69"/>
      <c r="C101" s="57"/>
    </row>
    <row r="102" spans="1:3" s="60" customFormat="1" ht="12" customHeight="1" x14ac:dyDescent="0.2">
      <c r="A102" s="69"/>
      <c r="C102" s="57"/>
    </row>
    <row r="103" spans="1:3" s="60" customFormat="1" ht="12" customHeight="1" x14ac:dyDescent="0.2">
      <c r="A103" s="69"/>
      <c r="C103" s="57"/>
    </row>
    <row r="104" spans="1:3" s="60" customFormat="1" ht="12" customHeight="1" x14ac:dyDescent="0.2">
      <c r="A104" s="69"/>
      <c r="C104" s="57"/>
    </row>
    <row r="105" spans="1:3" s="60" customFormat="1" ht="12" customHeight="1" x14ac:dyDescent="0.2">
      <c r="A105" s="69"/>
      <c r="C105" s="57"/>
    </row>
    <row r="106" spans="1:3" s="60" customFormat="1" ht="12" customHeight="1" x14ac:dyDescent="0.2">
      <c r="A106" s="69"/>
      <c r="C106" s="57"/>
    </row>
    <row r="107" spans="1:3" s="60" customFormat="1" ht="12" customHeight="1" x14ac:dyDescent="0.2">
      <c r="A107" s="69"/>
      <c r="C107" s="57"/>
    </row>
    <row r="108" spans="1:3" s="60" customFormat="1" ht="12" customHeight="1" x14ac:dyDescent="0.2">
      <c r="A108" s="69"/>
      <c r="C108" s="57"/>
    </row>
    <row r="109" spans="1:3" s="60" customFormat="1" ht="12" customHeight="1" x14ac:dyDescent="0.2">
      <c r="A109" s="69"/>
      <c r="C109" s="57"/>
    </row>
    <row r="110" spans="1:3" s="60" customFormat="1" ht="12" customHeight="1" x14ac:dyDescent="0.2">
      <c r="A110" s="69"/>
      <c r="C110" s="57"/>
    </row>
    <row r="111" spans="1:3" s="60" customFormat="1" ht="12" customHeight="1" x14ac:dyDescent="0.2">
      <c r="A111" s="69"/>
      <c r="C111" s="57"/>
    </row>
    <row r="112" spans="1:3" s="60" customFormat="1" ht="12" customHeight="1" x14ac:dyDescent="0.2">
      <c r="A112" s="69"/>
      <c r="C112" s="57"/>
    </row>
    <row r="113" spans="1:3" s="60" customFormat="1" ht="12" customHeight="1" x14ac:dyDescent="0.2">
      <c r="A113" s="69"/>
      <c r="C113" s="57"/>
    </row>
    <row r="114" spans="1:3" s="60" customFormat="1" ht="12" customHeight="1" x14ac:dyDescent="0.2">
      <c r="A114" s="69"/>
      <c r="C114" s="57"/>
    </row>
    <row r="115" spans="1:3" s="60" customFormat="1" ht="12" customHeight="1" x14ac:dyDescent="0.2">
      <c r="A115" s="69"/>
      <c r="C115" s="57"/>
    </row>
    <row r="116" spans="1:3" s="60" customFormat="1" ht="12" customHeight="1" x14ac:dyDescent="0.2">
      <c r="A116" s="69"/>
      <c r="C116" s="57"/>
    </row>
    <row r="117" spans="1:3" s="60" customFormat="1" ht="12" customHeight="1" x14ac:dyDescent="0.2">
      <c r="A117" s="69"/>
      <c r="C117" s="57"/>
    </row>
    <row r="118" spans="1:3" s="60" customFormat="1" ht="12" customHeight="1" x14ac:dyDescent="0.2">
      <c r="A118" s="69"/>
      <c r="C118" s="57"/>
    </row>
    <row r="119" spans="1:3" s="60" customFormat="1" ht="12" customHeight="1" x14ac:dyDescent="0.2">
      <c r="A119" s="69"/>
      <c r="C119" s="57"/>
    </row>
    <row r="120" spans="1:3" s="60" customFormat="1" ht="12" customHeight="1" x14ac:dyDescent="0.2">
      <c r="A120" s="69"/>
      <c r="C120" s="57"/>
    </row>
    <row r="121" spans="1:3" s="60" customFormat="1" ht="12" customHeight="1" x14ac:dyDescent="0.2">
      <c r="A121" s="69"/>
      <c r="C121" s="57"/>
    </row>
    <row r="122" spans="1:3" s="60" customFormat="1" ht="12" customHeight="1" x14ac:dyDescent="0.2">
      <c r="A122" s="69"/>
      <c r="C122" s="57"/>
    </row>
    <row r="123" spans="1:3" s="60" customFormat="1" ht="12" customHeight="1" x14ac:dyDescent="0.2">
      <c r="A123" s="69"/>
      <c r="C123" s="57"/>
    </row>
    <row r="124" spans="1:3" s="60" customFormat="1" ht="12" customHeight="1" x14ac:dyDescent="0.2">
      <c r="A124" s="69"/>
      <c r="C124" s="57"/>
    </row>
    <row r="125" spans="1:3" s="60" customFormat="1" ht="12" customHeight="1" x14ac:dyDescent="0.2">
      <c r="A125" s="69"/>
      <c r="C125" s="57"/>
    </row>
    <row r="126" spans="1:3" s="60" customFormat="1" ht="12" customHeight="1" x14ac:dyDescent="0.2">
      <c r="A126" s="69"/>
      <c r="C126" s="57"/>
    </row>
    <row r="127" spans="1:3" s="60" customFormat="1" ht="12" customHeight="1" x14ac:dyDescent="0.2">
      <c r="A127" s="69"/>
      <c r="C127" s="57"/>
    </row>
    <row r="128" spans="1:3" s="60" customFormat="1" ht="12" customHeight="1" x14ac:dyDescent="0.2">
      <c r="A128" s="69"/>
      <c r="C128" s="57"/>
    </row>
    <row r="129" spans="1:3" s="60" customFormat="1" ht="12" customHeight="1" x14ac:dyDescent="0.2">
      <c r="A129" s="69"/>
      <c r="C129" s="57"/>
    </row>
    <row r="130" spans="1:3" s="60" customFormat="1" ht="12" customHeight="1" x14ac:dyDescent="0.2">
      <c r="A130" s="69"/>
      <c r="C130" s="57"/>
    </row>
    <row r="131" spans="1:3" s="60" customFormat="1" ht="12" customHeight="1" x14ac:dyDescent="0.2">
      <c r="A131" s="69"/>
      <c r="C131" s="57"/>
    </row>
    <row r="132" spans="1:3" s="60" customFormat="1" ht="12" customHeight="1" x14ac:dyDescent="0.2">
      <c r="A132" s="69"/>
      <c r="C132" s="57"/>
    </row>
    <row r="133" spans="1:3" s="60" customFormat="1" ht="12" customHeight="1" x14ac:dyDescent="0.2">
      <c r="A133" s="69"/>
      <c r="C133" s="57"/>
    </row>
    <row r="134" spans="1:3" s="60" customFormat="1" ht="12" customHeight="1" x14ac:dyDescent="0.2">
      <c r="A134" s="69"/>
      <c r="C134" s="57"/>
    </row>
    <row r="135" spans="1:3" s="60" customFormat="1" ht="12" customHeight="1" x14ac:dyDescent="0.2">
      <c r="A135" s="69"/>
      <c r="C135" s="57"/>
    </row>
    <row r="136" spans="1:3" s="60" customFormat="1" ht="12" customHeight="1" x14ac:dyDescent="0.2">
      <c r="A136" s="69"/>
      <c r="C136" s="57"/>
    </row>
    <row r="137" spans="1:3" s="60" customFormat="1" ht="12" customHeight="1" x14ac:dyDescent="0.2">
      <c r="A137" s="69"/>
      <c r="C137" s="57"/>
    </row>
    <row r="138" spans="1:3" s="60" customFormat="1" ht="12" customHeight="1" x14ac:dyDescent="0.2">
      <c r="A138" s="69"/>
      <c r="C138" s="57"/>
    </row>
    <row r="139" spans="1:3" s="60" customFormat="1" ht="12" customHeight="1" x14ac:dyDescent="0.2">
      <c r="A139" s="69"/>
      <c r="C139" s="57"/>
    </row>
    <row r="140" spans="1:3" s="60" customFormat="1" ht="12" customHeight="1" x14ac:dyDescent="0.2">
      <c r="A140" s="69"/>
      <c r="C140" s="57"/>
    </row>
    <row r="141" spans="1:3" s="60" customFormat="1" ht="12" customHeight="1" x14ac:dyDescent="0.2">
      <c r="A141" s="69"/>
      <c r="C141" s="57"/>
    </row>
    <row r="142" spans="1:3" s="60" customFormat="1" ht="12" customHeight="1" x14ac:dyDescent="0.2">
      <c r="A142" s="69"/>
      <c r="C142" s="57"/>
    </row>
    <row r="143" spans="1:3" s="60" customFormat="1" ht="12" customHeight="1" x14ac:dyDescent="0.2">
      <c r="A143" s="69"/>
      <c r="C143" s="57"/>
    </row>
    <row r="144" spans="1:3" s="60" customFormat="1" ht="12" customHeight="1" x14ac:dyDescent="0.2">
      <c r="A144" s="69"/>
      <c r="C144" s="57"/>
    </row>
    <row r="145" spans="1:3" s="60" customFormat="1" ht="12" customHeight="1" x14ac:dyDescent="0.2">
      <c r="A145" s="69"/>
      <c r="C145" s="57"/>
    </row>
    <row r="146" spans="1:3" s="60" customFormat="1" ht="12" customHeight="1" x14ac:dyDescent="0.2">
      <c r="A146" s="69"/>
      <c r="C146" s="57"/>
    </row>
    <row r="147" spans="1:3" s="60" customFormat="1" ht="12" customHeight="1" x14ac:dyDescent="0.2">
      <c r="A147" s="69"/>
      <c r="C147" s="57"/>
    </row>
    <row r="148" spans="1:3" s="60" customFormat="1" ht="12" customHeight="1" x14ac:dyDescent="0.2">
      <c r="A148" s="69"/>
      <c r="C148" s="57"/>
    </row>
    <row r="149" spans="1:3" s="60" customFormat="1" ht="12" customHeight="1" x14ac:dyDescent="0.2">
      <c r="A149" s="69"/>
      <c r="C149" s="57"/>
    </row>
    <row r="150" spans="1:3" s="60" customFormat="1" ht="12" customHeight="1" x14ac:dyDescent="0.2">
      <c r="A150" s="69"/>
      <c r="C150" s="57"/>
    </row>
    <row r="151" spans="1:3" s="60" customFormat="1" ht="12" customHeight="1" x14ac:dyDescent="0.2">
      <c r="A151" s="69"/>
      <c r="C151" s="57"/>
    </row>
    <row r="152" spans="1:3" s="60" customFormat="1" ht="12" customHeight="1" x14ac:dyDescent="0.2">
      <c r="A152" s="69"/>
      <c r="C152" s="57"/>
    </row>
    <row r="153" spans="1:3" s="60" customFormat="1" ht="12" customHeight="1" x14ac:dyDescent="0.2">
      <c r="A153" s="69"/>
      <c r="C153" s="57"/>
    </row>
    <row r="154" spans="1:3" s="60" customFormat="1" ht="12" customHeight="1" x14ac:dyDescent="0.2">
      <c r="A154" s="69"/>
      <c r="C154" s="57"/>
    </row>
    <row r="155" spans="1:3" s="60" customFormat="1" ht="12" customHeight="1" x14ac:dyDescent="0.2">
      <c r="A155" s="69"/>
      <c r="C155" s="57"/>
    </row>
    <row r="156" spans="1:3" s="60" customFormat="1" ht="12" customHeight="1" x14ac:dyDescent="0.2">
      <c r="A156" s="69"/>
      <c r="C156" s="57"/>
    </row>
    <row r="157" spans="1:3" s="60" customFormat="1" ht="12" customHeight="1" x14ac:dyDescent="0.2">
      <c r="A157" s="69"/>
      <c r="C157" s="57"/>
    </row>
    <row r="158" spans="1:3" s="60" customFormat="1" ht="12" customHeight="1" x14ac:dyDescent="0.2">
      <c r="A158" s="69"/>
      <c r="C158" s="57"/>
    </row>
    <row r="159" spans="1:3" s="60" customFormat="1" ht="12" customHeight="1" x14ac:dyDescent="0.2">
      <c r="A159" s="69"/>
      <c r="C159" s="57"/>
    </row>
    <row r="160" spans="1:3" s="60" customFormat="1" ht="12" customHeight="1" x14ac:dyDescent="0.2">
      <c r="A160" s="69"/>
      <c r="C160" s="57"/>
    </row>
    <row r="161" spans="1:3" s="60" customFormat="1" ht="12" customHeight="1" x14ac:dyDescent="0.2">
      <c r="A161" s="69"/>
      <c r="C161" s="57"/>
    </row>
    <row r="162" spans="1:3" s="60" customFormat="1" ht="12" customHeight="1" x14ac:dyDescent="0.2">
      <c r="A162" s="69"/>
      <c r="C162" s="57"/>
    </row>
    <row r="163" spans="1:3" s="60" customFormat="1" ht="12" customHeight="1" x14ac:dyDescent="0.2">
      <c r="A163" s="69"/>
      <c r="C163" s="57"/>
    </row>
    <row r="164" spans="1:3" s="60" customFormat="1" ht="12" customHeight="1" x14ac:dyDescent="0.2">
      <c r="A164" s="69"/>
      <c r="C164" s="57"/>
    </row>
    <row r="165" spans="1:3" s="60" customFormat="1" ht="12" customHeight="1" x14ac:dyDescent="0.2">
      <c r="A165" s="69"/>
      <c r="C165" s="57"/>
    </row>
    <row r="166" spans="1:3" s="60" customFormat="1" ht="12" customHeight="1" x14ac:dyDescent="0.2">
      <c r="A166" s="69"/>
      <c r="C166" s="57"/>
    </row>
    <row r="167" spans="1:3" s="60" customFormat="1" ht="12" customHeight="1" x14ac:dyDescent="0.2">
      <c r="A167" s="69"/>
      <c r="C167" s="57"/>
    </row>
    <row r="168" spans="1:3" s="60" customFormat="1" ht="12" customHeight="1" x14ac:dyDescent="0.2">
      <c r="A168" s="69"/>
      <c r="C168" s="57"/>
    </row>
    <row r="169" spans="1:3" s="60" customFormat="1" ht="12" customHeight="1" x14ac:dyDescent="0.2">
      <c r="A169" s="69"/>
      <c r="C169" s="57"/>
    </row>
    <row r="170" spans="1:3" s="60" customFormat="1" ht="12" customHeight="1" x14ac:dyDescent="0.2">
      <c r="A170" s="69"/>
      <c r="C170" s="57"/>
    </row>
    <row r="171" spans="1:3" s="60" customFormat="1" ht="12" customHeight="1" x14ac:dyDescent="0.2">
      <c r="A171" s="69"/>
      <c r="C171" s="57"/>
    </row>
    <row r="172" spans="1:3" s="60" customFormat="1" ht="12" customHeight="1" x14ac:dyDescent="0.2">
      <c r="A172" s="69"/>
      <c r="C172" s="57"/>
    </row>
    <row r="173" spans="1:3" s="60" customFormat="1" ht="12" customHeight="1" x14ac:dyDescent="0.2">
      <c r="A173" s="69"/>
      <c r="C173" s="57"/>
    </row>
    <row r="174" spans="1:3" s="60" customFormat="1" ht="12" customHeight="1" x14ac:dyDescent="0.2">
      <c r="A174" s="69"/>
      <c r="C174" s="57"/>
    </row>
    <row r="175" spans="1:3" s="60" customFormat="1" ht="12" customHeight="1" x14ac:dyDescent="0.2">
      <c r="A175" s="69"/>
      <c r="C175" s="57"/>
    </row>
    <row r="176" spans="1:3" s="60" customFormat="1" ht="12" customHeight="1" x14ac:dyDescent="0.2">
      <c r="A176" s="69"/>
      <c r="C176" s="57"/>
    </row>
    <row r="177" spans="1:3" s="60" customFormat="1" ht="12" customHeight="1" x14ac:dyDescent="0.2">
      <c r="A177" s="69"/>
      <c r="C177" s="57"/>
    </row>
    <row r="178" spans="1:3" s="60" customFormat="1" ht="12" customHeight="1" x14ac:dyDescent="0.2">
      <c r="A178" s="69"/>
      <c r="C178" s="57"/>
    </row>
    <row r="179" spans="1:3" s="60" customFormat="1" ht="12" customHeight="1" x14ac:dyDescent="0.2">
      <c r="A179" s="69"/>
      <c r="C179" s="57"/>
    </row>
    <row r="180" spans="1:3" s="60" customFormat="1" ht="12" customHeight="1" x14ac:dyDescent="0.2">
      <c r="A180" s="69"/>
      <c r="C180" s="57"/>
    </row>
    <row r="181" spans="1:3" s="60" customFormat="1" ht="12" customHeight="1" x14ac:dyDescent="0.2">
      <c r="A181" s="69"/>
      <c r="C181" s="57"/>
    </row>
    <row r="182" spans="1:3" s="60" customFormat="1" ht="12" customHeight="1" x14ac:dyDescent="0.2">
      <c r="A182" s="69"/>
      <c r="C182" s="57"/>
    </row>
    <row r="183" spans="1:3" s="60" customFormat="1" ht="12" customHeight="1" x14ac:dyDescent="0.2">
      <c r="A183" s="69"/>
      <c r="C183" s="57"/>
    </row>
    <row r="184" spans="1:3" s="60" customFormat="1" ht="12" customHeight="1" x14ac:dyDescent="0.2">
      <c r="A184" s="69"/>
      <c r="C184" s="57"/>
    </row>
    <row r="185" spans="1:3" s="60" customFormat="1" ht="12" customHeight="1" x14ac:dyDescent="0.2">
      <c r="A185" s="69"/>
      <c r="C185" s="57"/>
    </row>
    <row r="186" spans="1:3" s="60" customFormat="1" ht="12" customHeight="1" x14ac:dyDescent="0.2">
      <c r="A186" s="69"/>
      <c r="C186" s="57"/>
    </row>
    <row r="187" spans="1:3" s="60" customFormat="1" ht="12" customHeight="1" x14ac:dyDescent="0.2">
      <c r="A187" s="69"/>
      <c r="C187" s="57"/>
    </row>
    <row r="188" spans="1:3" s="60" customFormat="1" ht="12" customHeight="1" x14ac:dyDescent="0.2">
      <c r="A188" s="69"/>
      <c r="C188" s="57"/>
    </row>
    <row r="189" spans="1:3" s="60" customFormat="1" ht="12" customHeight="1" x14ac:dyDescent="0.2">
      <c r="A189" s="69"/>
      <c r="C189" s="57"/>
    </row>
    <row r="190" spans="1:3" s="60" customFormat="1" ht="12" customHeight="1" x14ac:dyDescent="0.2">
      <c r="A190" s="69"/>
      <c r="C190" s="57"/>
    </row>
    <row r="191" spans="1:3" s="60" customFormat="1" ht="12" customHeight="1" x14ac:dyDescent="0.2">
      <c r="A191" s="69"/>
      <c r="C191" s="57"/>
    </row>
    <row r="192" spans="1:3" s="60" customFormat="1" ht="12" customHeight="1" x14ac:dyDescent="0.2">
      <c r="A192" s="69"/>
      <c r="C192" s="57"/>
    </row>
    <row r="193" spans="1:3" s="60" customFormat="1" ht="12" customHeight="1" x14ac:dyDescent="0.2">
      <c r="A193" s="69"/>
      <c r="C193" s="57"/>
    </row>
    <row r="194" spans="1:3" s="60" customFormat="1" ht="12" customHeight="1" x14ac:dyDescent="0.2">
      <c r="A194" s="69"/>
      <c r="C194" s="57"/>
    </row>
    <row r="195" spans="1:3" s="60" customFormat="1" ht="12" customHeight="1" x14ac:dyDescent="0.2">
      <c r="A195" s="69"/>
      <c r="C195" s="57"/>
    </row>
    <row r="196" spans="1:3" s="60" customFormat="1" ht="12" customHeight="1" x14ac:dyDescent="0.2">
      <c r="A196" s="69"/>
      <c r="C196" s="57"/>
    </row>
    <row r="197" spans="1:3" s="60" customFormat="1" ht="12" customHeight="1" x14ac:dyDescent="0.2">
      <c r="A197" s="69"/>
      <c r="C197" s="57"/>
    </row>
    <row r="198" spans="1:3" s="60" customFormat="1" ht="12" customHeight="1" x14ac:dyDescent="0.2">
      <c r="A198" s="69"/>
      <c r="C198" s="57"/>
    </row>
    <row r="199" spans="1:3" s="60" customFormat="1" ht="12" customHeight="1" x14ac:dyDescent="0.2">
      <c r="A199" s="69"/>
      <c r="C199" s="57"/>
    </row>
    <row r="200" spans="1:3" s="60" customFormat="1" ht="12" customHeight="1" x14ac:dyDescent="0.2">
      <c r="A200" s="69"/>
      <c r="C200" s="57"/>
    </row>
    <row r="201" spans="1:3" s="60" customFormat="1" ht="12" customHeight="1" x14ac:dyDescent="0.2">
      <c r="A201" s="69"/>
      <c r="C201" s="57"/>
    </row>
    <row r="202" spans="1:3" s="60" customFormat="1" ht="12" customHeight="1" x14ac:dyDescent="0.2">
      <c r="A202" s="69"/>
      <c r="C202" s="57"/>
    </row>
    <row r="203" spans="1:3" s="60" customFormat="1" ht="12" customHeight="1" x14ac:dyDescent="0.2">
      <c r="A203" s="69"/>
      <c r="C203" s="57"/>
    </row>
    <row r="204" spans="1:3" s="60" customFormat="1" ht="12" customHeight="1" x14ac:dyDescent="0.2">
      <c r="A204" s="69"/>
      <c r="C204" s="57"/>
    </row>
    <row r="205" spans="1:3" s="60" customFormat="1" ht="12" customHeight="1" x14ac:dyDescent="0.2">
      <c r="A205" s="69"/>
      <c r="C205" s="57"/>
    </row>
    <row r="206" spans="1:3" s="60" customFormat="1" ht="12" customHeight="1" x14ac:dyDescent="0.2">
      <c r="A206" s="69"/>
      <c r="C206" s="57"/>
    </row>
    <row r="207" spans="1:3" s="60" customFormat="1" ht="12" customHeight="1" x14ac:dyDescent="0.2">
      <c r="A207" s="69"/>
      <c r="C207" s="57"/>
    </row>
    <row r="208" spans="1:3" s="60" customFormat="1" ht="12" customHeight="1" x14ac:dyDescent="0.2">
      <c r="A208" s="69"/>
      <c r="C208" s="57"/>
    </row>
    <row r="209" spans="1:3" s="60" customFormat="1" ht="12" customHeight="1" x14ac:dyDescent="0.2">
      <c r="A209" s="69"/>
      <c r="C209" s="57"/>
    </row>
    <row r="210" spans="1:3" s="60" customFormat="1" ht="12" customHeight="1" x14ac:dyDescent="0.2">
      <c r="A210" s="69"/>
      <c r="C210" s="57"/>
    </row>
    <row r="211" spans="1:3" s="60" customFormat="1" ht="12" customHeight="1" x14ac:dyDescent="0.2">
      <c r="A211" s="69"/>
      <c r="C211" s="57"/>
    </row>
    <row r="212" spans="1:3" s="60" customFormat="1" ht="12" customHeight="1" x14ac:dyDescent="0.2">
      <c r="A212" s="69"/>
      <c r="C212" s="57"/>
    </row>
    <row r="213" spans="1:3" s="60" customFormat="1" ht="11.6" x14ac:dyDescent="0.2">
      <c r="A213" s="69"/>
      <c r="C213" s="57"/>
    </row>
    <row r="214" spans="1:3" s="60" customFormat="1" ht="11.6" x14ac:dyDescent="0.2">
      <c r="A214" s="69"/>
      <c r="C214" s="57"/>
    </row>
    <row r="215" spans="1:3" s="60" customFormat="1" ht="11.6" x14ac:dyDescent="0.2">
      <c r="A215" s="69"/>
      <c r="C215" s="57"/>
    </row>
    <row r="216" spans="1:3" s="60" customFormat="1" ht="11.6" x14ac:dyDescent="0.2">
      <c r="A216" s="69"/>
      <c r="C216" s="57"/>
    </row>
    <row r="217" spans="1:3" s="60" customFormat="1" ht="11.6" x14ac:dyDescent="0.2">
      <c r="A217" s="69"/>
      <c r="C217" s="57"/>
    </row>
    <row r="218" spans="1:3" s="60" customFormat="1" ht="11.6" x14ac:dyDescent="0.2">
      <c r="A218" s="69"/>
      <c r="C218" s="57"/>
    </row>
    <row r="219" spans="1:3" s="60" customFormat="1" ht="11.6" x14ac:dyDescent="0.2">
      <c r="A219" s="69"/>
      <c r="C219" s="57"/>
    </row>
    <row r="220" spans="1:3" s="60" customFormat="1" ht="11.6" x14ac:dyDescent="0.2">
      <c r="A220" s="69"/>
      <c r="C220" s="57"/>
    </row>
    <row r="221" spans="1:3" s="60" customFormat="1" ht="11.6" x14ac:dyDescent="0.2">
      <c r="A221" s="69"/>
      <c r="C221" s="57"/>
    </row>
    <row r="222" spans="1:3" s="60" customFormat="1" ht="11.6" x14ac:dyDescent="0.2">
      <c r="A222" s="69"/>
      <c r="C222" s="57"/>
    </row>
    <row r="223" spans="1:3" s="60" customFormat="1" ht="11.6" x14ac:dyDescent="0.2">
      <c r="A223" s="69"/>
      <c r="C223" s="57"/>
    </row>
    <row r="224" spans="1:3" s="60" customFormat="1" ht="11.6" x14ac:dyDescent="0.2">
      <c r="A224" s="69"/>
      <c r="C224" s="57"/>
    </row>
    <row r="225" spans="1:3" s="60" customFormat="1" ht="11.6" x14ac:dyDescent="0.2">
      <c r="A225" s="69"/>
      <c r="C225" s="57"/>
    </row>
    <row r="226" spans="1:3" s="60" customFormat="1" ht="11.6" x14ac:dyDescent="0.2">
      <c r="A226" s="69"/>
      <c r="C226" s="57"/>
    </row>
    <row r="227" spans="1:3" s="60" customFormat="1" ht="11.6" x14ac:dyDescent="0.2">
      <c r="A227" s="69"/>
      <c r="C227" s="57"/>
    </row>
    <row r="228" spans="1:3" s="60" customFormat="1" ht="11.6" x14ac:dyDescent="0.2">
      <c r="A228" s="69"/>
      <c r="C228" s="57"/>
    </row>
    <row r="229" spans="1:3" s="60" customFormat="1" ht="11.6" x14ac:dyDescent="0.2">
      <c r="A229" s="69"/>
      <c r="C229" s="57"/>
    </row>
    <row r="230" spans="1:3" s="60" customFormat="1" ht="11.6" x14ac:dyDescent="0.2">
      <c r="A230" s="69"/>
      <c r="C230" s="57"/>
    </row>
    <row r="231" spans="1:3" s="60" customFormat="1" ht="11.6" x14ac:dyDescent="0.2">
      <c r="A231" s="69"/>
      <c r="C231" s="57"/>
    </row>
    <row r="232" spans="1:3" s="60" customFormat="1" ht="11.6" x14ac:dyDescent="0.2">
      <c r="A232" s="69"/>
      <c r="C232" s="57"/>
    </row>
    <row r="233" spans="1:3" s="60" customFormat="1" ht="11.6" x14ac:dyDescent="0.2">
      <c r="A233" s="69"/>
      <c r="C233" s="57"/>
    </row>
    <row r="234" spans="1:3" s="60" customFormat="1" ht="11.6" x14ac:dyDescent="0.2">
      <c r="A234" s="69"/>
      <c r="C234" s="57"/>
    </row>
    <row r="235" spans="1:3" s="60" customFormat="1" ht="11.6" x14ac:dyDescent="0.2">
      <c r="A235" s="69"/>
      <c r="C235" s="57"/>
    </row>
    <row r="236" spans="1:3" s="60" customFormat="1" ht="11.6" x14ac:dyDescent="0.2">
      <c r="A236" s="69"/>
      <c r="C236" s="57"/>
    </row>
    <row r="237" spans="1:3" s="60" customFormat="1" ht="11.6" x14ac:dyDescent="0.2">
      <c r="A237" s="69"/>
      <c r="C237" s="57"/>
    </row>
    <row r="238" spans="1:3" s="60" customFormat="1" ht="11.6" x14ac:dyDescent="0.2">
      <c r="A238" s="69"/>
      <c r="C238" s="57"/>
    </row>
    <row r="239" spans="1:3" s="60" customFormat="1" ht="11.6" x14ac:dyDescent="0.2">
      <c r="A239" s="69"/>
      <c r="C239" s="57"/>
    </row>
    <row r="240" spans="1:3" s="60" customFormat="1" ht="11.6" x14ac:dyDescent="0.2">
      <c r="A240" s="69"/>
      <c r="C240" s="57"/>
    </row>
    <row r="241" spans="1:3" s="60" customFormat="1" ht="11.6" x14ac:dyDescent="0.2">
      <c r="A241" s="69"/>
      <c r="C241" s="57"/>
    </row>
    <row r="242" spans="1:3" s="60" customFormat="1" ht="11.6" x14ac:dyDescent="0.2">
      <c r="A242" s="69"/>
      <c r="C242" s="57"/>
    </row>
    <row r="243" spans="1:3" s="60" customFormat="1" ht="11.6" x14ac:dyDescent="0.2">
      <c r="A243" s="69"/>
      <c r="C243" s="57"/>
    </row>
    <row r="244" spans="1:3" s="60" customFormat="1" ht="11.6" x14ac:dyDescent="0.2">
      <c r="A244" s="69"/>
      <c r="C244" s="57"/>
    </row>
    <row r="245" spans="1:3" s="60" customFormat="1" ht="11.6" x14ac:dyDescent="0.2">
      <c r="A245" s="69"/>
      <c r="C245" s="57"/>
    </row>
    <row r="246" spans="1:3" s="60" customFormat="1" ht="11.6" x14ac:dyDescent="0.2">
      <c r="A246" s="69"/>
      <c r="C246" s="57"/>
    </row>
    <row r="247" spans="1:3" s="60" customFormat="1" ht="11.6" x14ac:dyDescent="0.2">
      <c r="A247" s="69"/>
      <c r="C247" s="57"/>
    </row>
    <row r="248" spans="1:3" s="60" customFormat="1" ht="11.6" x14ac:dyDescent="0.2">
      <c r="A248" s="69"/>
      <c r="C248" s="57"/>
    </row>
    <row r="249" spans="1:3" s="60" customFormat="1" ht="11.6" x14ac:dyDescent="0.2">
      <c r="A249" s="69"/>
      <c r="C249" s="57"/>
    </row>
    <row r="250" spans="1:3" s="60" customFormat="1" ht="11.6" x14ac:dyDescent="0.2">
      <c r="A250" s="69"/>
      <c r="C250" s="57"/>
    </row>
    <row r="251" spans="1:3" s="60" customFormat="1" ht="11.6" x14ac:dyDescent="0.2">
      <c r="A251" s="69"/>
      <c r="C251" s="57"/>
    </row>
    <row r="252" spans="1:3" s="60" customFormat="1" ht="11.6" x14ac:dyDescent="0.2">
      <c r="A252" s="69"/>
      <c r="C252" s="57"/>
    </row>
    <row r="253" spans="1:3" s="60" customFormat="1" ht="11.6" x14ac:dyDescent="0.2">
      <c r="A253" s="69"/>
      <c r="C253" s="57"/>
    </row>
    <row r="254" spans="1:3" s="60" customFormat="1" ht="11.6" x14ac:dyDescent="0.2">
      <c r="A254" s="69"/>
      <c r="C254" s="57"/>
    </row>
    <row r="255" spans="1:3" s="60" customFormat="1" ht="11.6" x14ac:dyDescent="0.2">
      <c r="A255" s="69"/>
      <c r="C255" s="57"/>
    </row>
    <row r="256" spans="1:3" s="60" customFormat="1" ht="11.6" x14ac:dyDescent="0.2">
      <c r="A256" s="69"/>
      <c r="C256" s="57"/>
    </row>
    <row r="257" spans="1:3" s="60" customFormat="1" ht="11.6" x14ac:dyDescent="0.2">
      <c r="A257" s="69"/>
      <c r="C257" s="57"/>
    </row>
    <row r="258" spans="1:3" s="60" customFormat="1" ht="11.6" x14ac:dyDescent="0.2">
      <c r="A258" s="69"/>
      <c r="C258" s="57"/>
    </row>
    <row r="259" spans="1:3" s="60" customFormat="1" ht="11.6" x14ac:dyDescent="0.2">
      <c r="A259" s="69"/>
      <c r="C259" s="57"/>
    </row>
    <row r="260" spans="1:3" s="60" customFormat="1" ht="11.6" x14ac:dyDescent="0.2">
      <c r="A260" s="69"/>
      <c r="C260" s="57"/>
    </row>
    <row r="261" spans="1:3" s="60" customFormat="1" ht="11.6" x14ac:dyDescent="0.2">
      <c r="A261" s="69"/>
      <c r="C261" s="57"/>
    </row>
    <row r="262" spans="1:3" s="60" customFormat="1" ht="11.6" x14ac:dyDescent="0.2">
      <c r="A262" s="69"/>
      <c r="C262" s="57"/>
    </row>
    <row r="263" spans="1:3" s="60" customFormat="1" ht="11.6" x14ac:dyDescent="0.2">
      <c r="A263" s="69"/>
      <c r="C263" s="57"/>
    </row>
    <row r="264" spans="1:3" s="60" customFormat="1" ht="11.6" x14ac:dyDescent="0.2">
      <c r="A264" s="69"/>
      <c r="C264" s="57"/>
    </row>
    <row r="265" spans="1:3" s="60" customFormat="1" ht="11.6" x14ac:dyDescent="0.2">
      <c r="A265" s="69"/>
      <c r="C265" s="57"/>
    </row>
    <row r="266" spans="1:3" s="60" customFormat="1" ht="11.6" x14ac:dyDescent="0.2">
      <c r="A266" s="69"/>
      <c r="C266" s="57"/>
    </row>
    <row r="267" spans="1:3" s="60" customFormat="1" ht="11.6" x14ac:dyDescent="0.2">
      <c r="A267" s="69"/>
      <c r="C267" s="57"/>
    </row>
    <row r="268" spans="1:3" s="60" customFormat="1" ht="11.6" x14ac:dyDescent="0.2">
      <c r="A268" s="69"/>
      <c r="C268" s="57"/>
    </row>
    <row r="269" spans="1:3" s="60" customFormat="1" ht="11.6" x14ac:dyDescent="0.2">
      <c r="A269" s="69"/>
      <c r="C269" s="57"/>
    </row>
    <row r="270" spans="1:3" s="60" customFormat="1" ht="11.6" x14ac:dyDescent="0.2">
      <c r="A270" s="69"/>
      <c r="C270" s="57"/>
    </row>
    <row r="271" spans="1:3" s="60" customFormat="1" ht="11.6" x14ac:dyDescent="0.2">
      <c r="A271" s="69"/>
      <c r="C271" s="57"/>
    </row>
    <row r="272" spans="1:3" s="60" customFormat="1" ht="11.6" x14ac:dyDescent="0.2">
      <c r="A272" s="69"/>
      <c r="C272" s="57"/>
    </row>
    <row r="273" spans="1:3" s="60" customFormat="1" ht="11.6" x14ac:dyDescent="0.2">
      <c r="A273" s="69"/>
      <c r="C273" s="57"/>
    </row>
    <row r="274" spans="1:3" s="60" customFormat="1" ht="11.6" x14ac:dyDescent="0.2">
      <c r="A274" s="69"/>
      <c r="C274" s="57"/>
    </row>
    <row r="275" spans="1:3" s="60" customFormat="1" ht="11.6" x14ac:dyDescent="0.2">
      <c r="A275" s="69"/>
      <c r="C275" s="57"/>
    </row>
    <row r="276" spans="1:3" s="60" customFormat="1" ht="11.6" x14ac:dyDescent="0.2">
      <c r="A276" s="69"/>
      <c r="C276" s="57"/>
    </row>
    <row r="277" spans="1:3" s="60" customFormat="1" ht="11.6" x14ac:dyDescent="0.2">
      <c r="A277" s="69"/>
      <c r="C277" s="57"/>
    </row>
    <row r="278" spans="1:3" s="60" customFormat="1" ht="11.6" x14ac:dyDescent="0.2">
      <c r="A278" s="69"/>
      <c r="C278" s="57"/>
    </row>
    <row r="279" spans="1:3" s="60" customFormat="1" ht="11.6" x14ac:dyDescent="0.2">
      <c r="A279" s="69"/>
      <c r="C279" s="57"/>
    </row>
    <row r="280" spans="1:3" s="60" customFormat="1" ht="11.6" x14ac:dyDescent="0.2">
      <c r="A280" s="69"/>
      <c r="C280" s="57"/>
    </row>
    <row r="281" spans="1:3" s="60" customFormat="1" ht="11.6" x14ac:dyDescent="0.2">
      <c r="A281" s="69"/>
      <c r="C281" s="57"/>
    </row>
    <row r="282" spans="1:3" s="60" customFormat="1" ht="11.6" x14ac:dyDescent="0.2">
      <c r="A282" s="69"/>
      <c r="C282" s="57"/>
    </row>
    <row r="283" spans="1:3" s="60" customFormat="1" ht="11.6" x14ac:dyDescent="0.2">
      <c r="A283" s="69"/>
      <c r="C283" s="57"/>
    </row>
    <row r="284" spans="1:3" s="60" customFormat="1" ht="11.6" x14ac:dyDescent="0.2">
      <c r="A284" s="69"/>
      <c r="C284" s="57"/>
    </row>
    <row r="285" spans="1:3" s="60" customFormat="1" ht="11.6" x14ac:dyDescent="0.2">
      <c r="A285" s="69"/>
      <c r="C285" s="57"/>
    </row>
    <row r="286" spans="1:3" s="60" customFormat="1" ht="11.6" x14ac:dyDescent="0.2">
      <c r="A286" s="69"/>
      <c r="C286" s="57"/>
    </row>
    <row r="287" spans="1:3" s="60" customFormat="1" ht="11.6" x14ac:dyDescent="0.2">
      <c r="A287" s="69"/>
      <c r="C287" s="57"/>
    </row>
    <row r="288" spans="1:3" s="60" customFormat="1" ht="11.6" x14ac:dyDescent="0.2">
      <c r="A288" s="69"/>
      <c r="C288" s="57"/>
    </row>
    <row r="289" spans="1:3" s="60" customFormat="1" ht="11.6" x14ac:dyDescent="0.2">
      <c r="A289" s="69"/>
      <c r="C289" s="57"/>
    </row>
    <row r="290" spans="1:3" s="60" customFormat="1" ht="11.6" x14ac:dyDescent="0.2">
      <c r="A290" s="69"/>
      <c r="C290" s="57"/>
    </row>
    <row r="291" spans="1:3" s="60" customFormat="1" ht="11.6" x14ac:dyDescent="0.2">
      <c r="A291" s="69"/>
      <c r="C291" s="57"/>
    </row>
    <row r="292" spans="1:3" s="60" customFormat="1" ht="11.6" x14ac:dyDescent="0.2">
      <c r="A292" s="69"/>
      <c r="C292" s="57"/>
    </row>
    <row r="293" spans="1:3" s="60" customFormat="1" ht="11.6" x14ac:dyDescent="0.2">
      <c r="A293" s="69"/>
      <c r="C293" s="57"/>
    </row>
    <row r="294" spans="1:3" s="60" customFormat="1" ht="11.6" x14ac:dyDescent="0.2">
      <c r="A294" s="69"/>
      <c r="C294" s="57"/>
    </row>
    <row r="295" spans="1:3" s="60" customFormat="1" ht="11.6" x14ac:dyDescent="0.2">
      <c r="A295" s="69"/>
      <c r="C295" s="57"/>
    </row>
    <row r="296" spans="1:3" s="60" customFormat="1" ht="11.6" x14ac:dyDescent="0.2">
      <c r="A296" s="69"/>
      <c r="C296" s="57"/>
    </row>
    <row r="297" spans="1:3" s="60" customFormat="1" ht="11.6" x14ac:dyDescent="0.2">
      <c r="A297" s="69"/>
      <c r="C297" s="57"/>
    </row>
    <row r="298" spans="1:3" s="60" customFormat="1" ht="11.6" x14ac:dyDescent="0.2">
      <c r="A298" s="69"/>
      <c r="C298" s="57"/>
    </row>
    <row r="299" spans="1:3" s="60" customFormat="1" ht="11.6" x14ac:dyDescent="0.2">
      <c r="A299" s="69"/>
      <c r="C299" s="57"/>
    </row>
    <row r="300" spans="1:3" s="60" customFormat="1" ht="11.6" x14ac:dyDescent="0.2">
      <c r="A300" s="69"/>
      <c r="C300" s="57"/>
    </row>
    <row r="301" spans="1:3" s="60" customFormat="1" ht="11.6" x14ac:dyDescent="0.2">
      <c r="A301" s="69"/>
      <c r="C301" s="57"/>
    </row>
    <row r="302" spans="1:3" s="60" customFormat="1" ht="11.6" x14ac:dyDescent="0.2">
      <c r="A302" s="69"/>
      <c r="C302" s="57"/>
    </row>
    <row r="303" spans="1:3" s="60" customFormat="1" ht="11.6" x14ac:dyDescent="0.2">
      <c r="A303" s="69"/>
      <c r="C303" s="57"/>
    </row>
    <row r="304" spans="1:3" s="60" customFormat="1" ht="11.6" x14ac:dyDescent="0.2">
      <c r="A304" s="69"/>
      <c r="C304" s="57"/>
    </row>
    <row r="305" spans="1:3" s="60" customFormat="1" ht="11.6" x14ac:dyDescent="0.2">
      <c r="A305" s="69"/>
      <c r="C305" s="57"/>
    </row>
    <row r="306" spans="1:3" s="60" customFormat="1" ht="11.6" x14ac:dyDescent="0.2">
      <c r="A306" s="69"/>
      <c r="C306" s="57"/>
    </row>
    <row r="307" spans="1:3" s="60" customFormat="1" ht="11.6" x14ac:dyDescent="0.2">
      <c r="A307" s="69"/>
      <c r="C307" s="57"/>
    </row>
    <row r="308" spans="1:3" s="60" customFormat="1" ht="11.6" x14ac:dyDescent="0.2">
      <c r="A308" s="69"/>
      <c r="C308" s="57"/>
    </row>
    <row r="309" spans="1:3" s="60" customFormat="1" ht="11.6" x14ac:dyDescent="0.2">
      <c r="A309" s="69"/>
      <c r="C309" s="57"/>
    </row>
    <row r="310" spans="1:3" s="60" customFormat="1" ht="11.6" x14ac:dyDescent="0.2">
      <c r="A310" s="69"/>
      <c r="C310" s="57"/>
    </row>
    <row r="311" spans="1:3" s="60" customFormat="1" ht="11.6" x14ac:dyDescent="0.2">
      <c r="A311" s="69"/>
      <c r="C311" s="57"/>
    </row>
    <row r="312" spans="1:3" s="60" customFormat="1" ht="11.6" x14ac:dyDescent="0.2">
      <c r="A312" s="69"/>
      <c r="C312" s="57"/>
    </row>
    <row r="313" spans="1:3" s="60" customFormat="1" ht="11.6" x14ac:dyDescent="0.2">
      <c r="A313" s="69"/>
      <c r="C313" s="57"/>
    </row>
    <row r="314" spans="1:3" s="60" customFormat="1" ht="11.6" x14ac:dyDescent="0.2">
      <c r="A314" s="69"/>
      <c r="C314" s="57"/>
    </row>
    <row r="315" spans="1:3" s="60" customFormat="1" ht="11.6" x14ac:dyDescent="0.2">
      <c r="A315" s="69"/>
      <c r="C315" s="57"/>
    </row>
    <row r="316" spans="1:3" s="60" customFormat="1" ht="11.6" x14ac:dyDescent="0.2">
      <c r="A316" s="69"/>
      <c r="C316" s="57"/>
    </row>
    <row r="317" spans="1:3" s="60" customFormat="1" ht="11.6" x14ac:dyDescent="0.2">
      <c r="A317" s="69"/>
      <c r="C317" s="57"/>
    </row>
    <row r="318" spans="1:3" s="60" customFormat="1" ht="11.6" x14ac:dyDescent="0.2">
      <c r="A318" s="69"/>
      <c r="C318" s="57"/>
    </row>
    <row r="319" spans="1:3" s="60" customFormat="1" ht="11.6" x14ac:dyDescent="0.2">
      <c r="A319" s="69"/>
      <c r="C319" s="57"/>
    </row>
    <row r="320" spans="1:3" s="60" customFormat="1" ht="11.6" x14ac:dyDescent="0.2">
      <c r="A320" s="69"/>
      <c r="C320" s="57"/>
    </row>
    <row r="321" spans="1:3" s="60" customFormat="1" ht="11.6" x14ac:dyDescent="0.2">
      <c r="A321" s="69"/>
      <c r="C321" s="57"/>
    </row>
    <row r="322" spans="1:3" s="60" customFormat="1" ht="11.6" x14ac:dyDescent="0.2">
      <c r="A322" s="69"/>
      <c r="C322" s="57"/>
    </row>
    <row r="323" spans="1:3" s="60" customFormat="1" ht="11.6" x14ac:dyDescent="0.2">
      <c r="A323" s="69"/>
      <c r="C323" s="57"/>
    </row>
    <row r="324" spans="1:3" s="60" customFormat="1" ht="11.6" x14ac:dyDescent="0.2">
      <c r="A324" s="69"/>
      <c r="C324" s="57"/>
    </row>
    <row r="325" spans="1:3" s="60" customFormat="1" ht="11.6" x14ac:dyDescent="0.2">
      <c r="A325" s="69"/>
      <c r="C325" s="57"/>
    </row>
    <row r="326" spans="1:3" s="60" customFormat="1" ht="11.6" x14ac:dyDescent="0.2">
      <c r="A326" s="69"/>
      <c r="C326" s="57"/>
    </row>
    <row r="327" spans="1:3" s="60" customFormat="1" ht="11.6" x14ac:dyDescent="0.2">
      <c r="A327" s="69"/>
      <c r="C327" s="57"/>
    </row>
    <row r="328" spans="1:3" s="60" customFormat="1" ht="11.6" x14ac:dyDescent="0.2">
      <c r="A328" s="69"/>
      <c r="C328" s="57"/>
    </row>
    <row r="329" spans="1:3" s="60" customFormat="1" ht="11.6" x14ac:dyDescent="0.2">
      <c r="A329" s="69"/>
      <c r="C329" s="57"/>
    </row>
    <row r="330" spans="1:3" s="60" customFormat="1" ht="11.6" x14ac:dyDescent="0.2">
      <c r="A330" s="69"/>
      <c r="C330" s="57"/>
    </row>
    <row r="331" spans="1:3" s="60" customFormat="1" ht="11.6" x14ac:dyDescent="0.2">
      <c r="A331" s="69"/>
      <c r="C331" s="57"/>
    </row>
    <row r="332" spans="1:3" s="60" customFormat="1" ht="11.6" x14ac:dyDescent="0.2">
      <c r="A332" s="69"/>
      <c r="C332" s="57"/>
    </row>
    <row r="333" spans="1:3" s="60" customFormat="1" ht="11.6" x14ac:dyDescent="0.2">
      <c r="A333" s="69"/>
      <c r="C333" s="57"/>
    </row>
    <row r="334" spans="1:3" s="60" customFormat="1" ht="11.6" x14ac:dyDescent="0.2">
      <c r="A334" s="69"/>
      <c r="C334" s="57"/>
    </row>
    <row r="335" spans="1:3" s="60" customFormat="1" ht="11.6" x14ac:dyDescent="0.2">
      <c r="A335" s="69"/>
      <c r="C335" s="57"/>
    </row>
    <row r="336" spans="1:3" s="60" customFormat="1" ht="11.6" x14ac:dyDescent="0.2">
      <c r="A336" s="69"/>
      <c r="C336" s="57"/>
    </row>
    <row r="337" spans="1:3" s="60" customFormat="1" ht="11.6" x14ac:dyDescent="0.2">
      <c r="A337" s="69"/>
      <c r="C337" s="57"/>
    </row>
    <row r="338" spans="1:3" s="60" customFormat="1" ht="11.6" x14ac:dyDescent="0.2">
      <c r="A338" s="69"/>
      <c r="C338" s="57"/>
    </row>
    <row r="339" spans="1:3" s="60" customFormat="1" ht="11.6" x14ac:dyDescent="0.2">
      <c r="A339" s="69"/>
      <c r="C339" s="57"/>
    </row>
    <row r="340" spans="1:3" s="60" customFormat="1" ht="11.6" x14ac:dyDescent="0.2">
      <c r="A340" s="69"/>
      <c r="C340" s="57"/>
    </row>
    <row r="341" spans="1:3" s="60" customFormat="1" ht="11.6" x14ac:dyDescent="0.2">
      <c r="A341" s="69"/>
      <c r="C341" s="57"/>
    </row>
    <row r="342" spans="1:3" s="60" customFormat="1" ht="11.6" x14ac:dyDescent="0.2">
      <c r="A342" s="69"/>
      <c r="C342" s="57"/>
    </row>
    <row r="343" spans="1:3" s="60" customFormat="1" ht="11.6" x14ac:dyDescent="0.2">
      <c r="A343" s="69"/>
      <c r="C343" s="57"/>
    </row>
    <row r="344" spans="1:3" s="60" customFormat="1" ht="11.6" x14ac:dyDescent="0.2">
      <c r="A344" s="69"/>
      <c r="C344" s="57"/>
    </row>
    <row r="345" spans="1:3" s="60" customFormat="1" ht="11.6" x14ac:dyDescent="0.2">
      <c r="A345" s="69"/>
      <c r="C345" s="57"/>
    </row>
    <row r="346" spans="1:3" s="60" customFormat="1" ht="11.6" x14ac:dyDescent="0.2">
      <c r="A346" s="69"/>
      <c r="C346" s="57"/>
    </row>
    <row r="347" spans="1:3" s="60" customFormat="1" ht="11.6" x14ac:dyDescent="0.2">
      <c r="A347" s="69"/>
      <c r="C347" s="57"/>
    </row>
    <row r="348" spans="1:3" s="60" customFormat="1" ht="11.6" x14ac:dyDescent="0.2">
      <c r="A348" s="69"/>
      <c r="C348" s="57"/>
    </row>
    <row r="349" spans="1:3" s="60" customFormat="1" ht="11.6" x14ac:dyDescent="0.2">
      <c r="A349" s="69"/>
      <c r="C349" s="57"/>
    </row>
    <row r="350" spans="1:3" s="60" customFormat="1" ht="11.6" x14ac:dyDescent="0.2">
      <c r="A350" s="69"/>
      <c r="C350" s="57"/>
    </row>
    <row r="351" spans="1:3" s="60" customFormat="1" ht="11.6" x14ac:dyDescent="0.2">
      <c r="A351" s="69"/>
      <c r="C351" s="57"/>
    </row>
    <row r="352" spans="1:3" s="60" customFormat="1" ht="11.6" x14ac:dyDescent="0.2">
      <c r="A352" s="69"/>
      <c r="C352" s="57"/>
    </row>
    <row r="353" spans="1:3" s="60" customFormat="1" ht="11.6" x14ac:dyDescent="0.2">
      <c r="A353" s="69"/>
      <c r="C353" s="57"/>
    </row>
    <row r="354" spans="1:3" s="60" customFormat="1" ht="11.6" x14ac:dyDescent="0.2">
      <c r="A354" s="69"/>
      <c r="C354" s="57"/>
    </row>
    <row r="355" spans="1:3" s="60" customFormat="1" ht="11.6" x14ac:dyDescent="0.2">
      <c r="A355" s="69"/>
      <c r="C355" s="57"/>
    </row>
    <row r="356" spans="1:3" s="60" customFormat="1" ht="11.6" x14ac:dyDescent="0.2">
      <c r="A356" s="69"/>
      <c r="C356" s="57"/>
    </row>
    <row r="357" spans="1:3" s="60" customFormat="1" ht="11.6" x14ac:dyDescent="0.2">
      <c r="A357" s="69"/>
      <c r="C357" s="57"/>
    </row>
    <row r="358" spans="1:3" s="60" customFormat="1" ht="11.6" x14ac:dyDescent="0.2">
      <c r="A358" s="69"/>
      <c r="C358" s="57"/>
    </row>
    <row r="359" spans="1:3" s="60" customFormat="1" ht="11.6" x14ac:dyDescent="0.2">
      <c r="A359" s="69"/>
      <c r="C359" s="57"/>
    </row>
    <row r="360" spans="1:3" s="60" customFormat="1" ht="11.6" x14ac:dyDescent="0.2">
      <c r="A360" s="69"/>
      <c r="C360" s="57"/>
    </row>
    <row r="361" spans="1:3" s="60" customFormat="1" ht="11.6" x14ac:dyDescent="0.2">
      <c r="A361" s="69"/>
      <c r="C361" s="57"/>
    </row>
    <row r="362" spans="1:3" s="60" customFormat="1" ht="11.6" x14ac:dyDescent="0.2">
      <c r="A362" s="69"/>
      <c r="C362" s="57"/>
    </row>
    <row r="363" spans="1:3" s="60" customFormat="1" ht="11.6" x14ac:dyDescent="0.2">
      <c r="A363" s="69"/>
      <c r="C363" s="57"/>
    </row>
    <row r="364" spans="1:3" s="60" customFormat="1" ht="11.6" x14ac:dyDescent="0.2">
      <c r="A364" s="69"/>
      <c r="C364" s="57"/>
    </row>
    <row r="365" spans="1:3" s="60" customFormat="1" ht="11.6" x14ac:dyDescent="0.2">
      <c r="A365" s="69"/>
      <c r="C365" s="57"/>
    </row>
    <row r="366" spans="1:3" s="60" customFormat="1" ht="11.6" x14ac:dyDescent="0.2">
      <c r="A366" s="69"/>
      <c r="C366" s="57"/>
    </row>
    <row r="367" spans="1:3" s="60" customFormat="1" ht="11.6" x14ac:dyDescent="0.2">
      <c r="A367" s="69"/>
      <c r="C367" s="57"/>
    </row>
    <row r="368" spans="1:3" s="60" customFormat="1" ht="11.6" x14ac:dyDescent="0.2">
      <c r="A368" s="69"/>
      <c r="C368" s="57"/>
    </row>
    <row r="369" spans="1:3" s="60" customFormat="1" ht="11.6" x14ac:dyDescent="0.2">
      <c r="A369" s="69"/>
      <c r="C369" s="57"/>
    </row>
    <row r="370" spans="1:3" s="60" customFormat="1" ht="11.6" x14ac:dyDescent="0.2">
      <c r="A370" s="69"/>
      <c r="C370" s="57"/>
    </row>
    <row r="371" spans="1:3" s="60" customFormat="1" ht="11.6" x14ac:dyDescent="0.2">
      <c r="A371" s="69"/>
      <c r="C371" s="57"/>
    </row>
    <row r="372" spans="1:3" s="60" customFormat="1" ht="11.6" x14ac:dyDescent="0.2">
      <c r="A372" s="69"/>
      <c r="C372" s="57"/>
    </row>
    <row r="373" spans="1:3" s="60" customFormat="1" ht="11.6" x14ac:dyDescent="0.2">
      <c r="A373" s="69"/>
      <c r="C373" s="57"/>
    </row>
    <row r="374" spans="1:3" s="60" customFormat="1" ht="11.6" x14ac:dyDescent="0.2">
      <c r="A374" s="69"/>
      <c r="C374" s="57"/>
    </row>
    <row r="375" spans="1:3" s="60" customFormat="1" ht="11.6" x14ac:dyDescent="0.2">
      <c r="A375" s="69"/>
      <c r="C375" s="57"/>
    </row>
    <row r="376" spans="1:3" s="60" customFormat="1" ht="11.6" x14ac:dyDescent="0.2">
      <c r="A376" s="69"/>
      <c r="C376" s="57"/>
    </row>
    <row r="377" spans="1:3" s="60" customFormat="1" ht="11.6" x14ac:dyDescent="0.2">
      <c r="A377" s="69"/>
      <c r="C377" s="57"/>
    </row>
    <row r="378" spans="1:3" s="60" customFormat="1" ht="11.6" x14ac:dyDescent="0.2">
      <c r="A378" s="69"/>
      <c r="C378" s="57"/>
    </row>
    <row r="379" spans="1:3" s="60" customFormat="1" ht="11.6" x14ac:dyDescent="0.2">
      <c r="A379" s="69"/>
      <c r="C379" s="57"/>
    </row>
    <row r="380" spans="1:3" s="60" customFormat="1" ht="11.6" x14ac:dyDescent="0.2">
      <c r="A380" s="69"/>
      <c r="C380" s="57"/>
    </row>
    <row r="381" spans="1:3" s="60" customFormat="1" ht="11.6" x14ac:dyDescent="0.2">
      <c r="A381" s="69"/>
      <c r="C381" s="57"/>
    </row>
    <row r="382" spans="1:3" s="60" customFormat="1" ht="11.6" x14ac:dyDescent="0.2">
      <c r="A382" s="69"/>
      <c r="C382" s="57"/>
    </row>
    <row r="383" spans="1:3" s="60" customFormat="1" ht="11.6" x14ac:dyDescent="0.2">
      <c r="A383" s="69"/>
      <c r="C383" s="57"/>
    </row>
    <row r="384" spans="1:3" s="60" customFormat="1" ht="11.6" x14ac:dyDescent="0.2">
      <c r="A384" s="69"/>
      <c r="C384" s="57"/>
    </row>
    <row r="385" spans="1:3" s="60" customFormat="1" ht="11.6" x14ac:dyDescent="0.2">
      <c r="A385" s="69"/>
      <c r="C385" s="57"/>
    </row>
    <row r="386" spans="1:3" s="60" customFormat="1" ht="11.6" x14ac:dyDescent="0.2">
      <c r="A386" s="69"/>
      <c r="C386" s="57"/>
    </row>
    <row r="387" spans="1:3" s="60" customFormat="1" ht="11.6" x14ac:dyDescent="0.2">
      <c r="A387" s="69"/>
      <c r="C387" s="57"/>
    </row>
    <row r="388" spans="1:3" s="60" customFormat="1" ht="11.6" x14ac:dyDescent="0.2">
      <c r="A388" s="69"/>
      <c r="C388" s="57"/>
    </row>
    <row r="389" spans="1:3" s="60" customFormat="1" ht="11.6" x14ac:dyDescent="0.2">
      <c r="A389" s="69"/>
      <c r="C389" s="57"/>
    </row>
    <row r="390" spans="1:3" s="60" customFormat="1" ht="11.6" x14ac:dyDescent="0.2">
      <c r="A390" s="69"/>
      <c r="C390" s="57"/>
    </row>
    <row r="391" spans="1:3" s="60" customFormat="1" ht="11.6" x14ac:dyDescent="0.2">
      <c r="A391" s="69"/>
      <c r="C391" s="57"/>
    </row>
    <row r="392" spans="1:3" s="60" customFormat="1" ht="11.6" x14ac:dyDescent="0.2">
      <c r="A392" s="69"/>
      <c r="C392" s="57"/>
    </row>
    <row r="393" spans="1:3" s="60" customFormat="1" ht="11.6" x14ac:dyDescent="0.2">
      <c r="A393" s="69"/>
      <c r="C393" s="57"/>
    </row>
    <row r="394" spans="1:3" s="60" customFormat="1" ht="11.6" x14ac:dyDescent="0.2">
      <c r="A394" s="69"/>
      <c r="C394" s="57"/>
    </row>
    <row r="395" spans="1:3" s="60" customFormat="1" ht="11.6" x14ac:dyDescent="0.2">
      <c r="A395" s="69"/>
      <c r="C395" s="57"/>
    </row>
    <row r="396" spans="1:3" s="60" customFormat="1" ht="11.6" x14ac:dyDescent="0.2">
      <c r="A396" s="69"/>
      <c r="C396" s="57"/>
    </row>
    <row r="397" spans="1:3" s="60" customFormat="1" ht="11.6" x14ac:dyDescent="0.2">
      <c r="A397" s="69"/>
      <c r="C397" s="57"/>
    </row>
    <row r="398" spans="1:3" s="60" customFormat="1" ht="11.6" x14ac:dyDescent="0.2">
      <c r="A398" s="69"/>
      <c r="C398" s="57"/>
    </row>
    <row r="399" spans="1:3" s="60" customFormat="1" ht="11.6" x14ac:dyDescent="0.2">
      <c r="A399" s="69"/>
      <c r="C399" s="57"/>
    </row>
    <row r="400" spans="1:3" s="60" customFormat="1" ht="11.6" x14ac:dyDescent="0.2">
      <c r="A400" s="69"/>
      <c r="C400" s="57"/>
    </row>
    <row r="401" spans="1:3" s="60" customFormat="1" ht="11.6" x14ac:dyDescent="0.2">
      <c r="A401" s="69"/>
      <c r="C401" s="57"/>
    </row>
    <row r="402" spans="1:3" s="60" customFormat="1" ht="11.6" x14ac:dyDescent="0.2">
      <c r="A402" s="69"/>
      <c r="C402" s="57"/>
    </row>
    <row r="403" spans="1:3" s="60" customFormat="1" ht="11.6" x14ac:dyDescent="0.2">
      <c r="A403" s="69"/>
      <c r="C403" s="57"/>
    </row>
    <row r="404" spans="1:3" s="60" customFormat="1" ht="11.6" x14ac:dyDescent="0.2">
      <c r="A404" s="69"/>
      <c r="C404" s="57"/>
    </row>
    <row r="405" spans="1:3" s="60" customFormat="1" ht="11.6" x14ac:dyDescent="0.2">
      <c r="A405" s="69"/>
      <c r="C405" s="57"/>
    </row>
    <row r="406" spans="1:3" s="60" customFormat="1" ht="11.6" x14ac:dyDescent="0.2">
      <c r="A406" s="69"/>
      <c r="C406" s="57"/>
    </row>
    <row r="407" spans="1:3" s="60" customFormat="1" ht="11.6" x14ac:dyDescent="0.2">
      <c r="A407" s="69"/>
      <c r="C407" s="57"/>
    </row>
    <row r="408" spans="1:3" s="60" customFormat="1" ht="11.6" x14ac:dyDescent="0.2">
      <c r="A408" s="69"/>
      <c r="C408" s="57"/>
    </row>
    <row r="409" spans="1:3" s="60" customFormat="1" ht="11.6" x14ac:dyDescent="0.2">
      <c r="A409" s="69"/>
      <c r="C409" s="57"/>
    </row>
    <row r="410" spans="1:3" s="60" customFormat="1" ht="11.6" x14ac:dyDescent="0.2">
      <c r="A410" s="69"/>
      <c r="C410" s="57"/>
    </row>
    <row r="411" spans="1:3" s="60" customFormat="1" ht="11.6" x14ac:dyDescent="0.2">
      <c r="A411" s="69"/>
      <c r="C411" s="57"/>
    </row>
    <row r="412" spans="1:3" s="60" customFormat="1" ht="11.6" x14ac:dyDescent="0.2">
      <c r="A412" s="69"/>
      <c r="C412" s="57"/>
    </row>
    <row r="413" spans="1:3" s="60" customFormat="1" ht="11.6" x14ac:dyDescent="0.2">
      <c r="A413" s="69"/>
      <c r="C413" s="57"/>
    </row>
    <row r="414" spans="1:3" s="60" customFormat="1" ht="11.6" x14ac:dyDescent="0.2">
      <c r="A414" s="69"/>
      <c r="C414" s="57"/>
    </row>
    <row r="415" spans="1:3" s="60" customFormat="1" ht="11.6" x14ac:dyDescent="0.2">
      <c r="A415" s="69"/>
      <c r="C415" s="57"/>
    </row>
    <row r="416" spans="1:3" s="60" customFormat="1" ht="11.6" x14ac:dyDescent="0.2">
      <c r="A416" s="69"/>
      <c r="C416" s="57"/>
    </row>
    <row r="417" spans="1:3" s="60" customFormat="1" ht="11.6" x14ac:dyDescent="0.2">
      <c r="A417" s="69"/>
      <c r="C417" s="57"/>
    </row>
    <row r="418" spans="1:3" s="60" customFormat="1" ht="11.6" x14ac:dyDescent="0.2">
      <c r="A418" s="69"/>
      <c r="C418" s="57"/>
    </row>
    <row r="419" spans="1:3" s="60" customFormat="1" ht="11.6" x14ac:dyDescent="0.2">
      <c r="A419" s="69"/>
      <c r="C419" s="57"/>
    </row>
    <row r="420" spans="1:3" s="60" customFormat="1" ht="11.6" x14ac:dyDescent="0.2">
      <c r="A420" s="69"/>
      <c r="C420" s="57"/>
    </row>
    <row r="421" spans="1:3" s="60" customFormat="1" ht="11.6" x14ac:dyDescent="0.2">
      <c r="A421" s="69"/>
      <c r="C421" s="57"/>
    </row>
    <row r="422" spans="1:3" s="60" customFormat="1" ht="11.6" x14ac:dyDescent="0.2">
      <c r="A422" s="69"/>
      <c r="C422" s="57"/>
    </row>
    <row r="423" spans="1:3" s="60" customFormat="1" ht="11.6" x14ac:dyDescent="0.2">
      <c r="A423" s="69"/>
      <c r="C423" s="57"/>
    </row>
    <row r="424" spans="1:3" s="60" customFormat="1" ht="11.6" x14ac:dyDescent="0.2">
      <c r="A424" s="69"/>
      <c r="C424" s="57"/>
    </row>
    <row r="425" spans="1:3" s="60" customFormat="1" ht="11.6" x14ac:dyDescent="0.2">
      <c r="A425" s="69"/>
      <c r="C425" s="57"/>
    </row>
    <row r="426" spans="1:3" s="60" customFormat="1" ht="11.6" x14ac:dyDescent="0.2">
      <c r="A426" s="69"/>
      <c r="C426" s="57"/>
    </row>
    <row r="427" spans="1:3" s="60" customFormat="1" ht="11.6" x14ac:dyDescent="0.2">
      <c r="A427" s="69"/>
      <c r="C427" s="57"/>
    </row>
    <row r="428" spans="1:3" s="60" customFormat="1" ht="11.6" x14ac:dyDescent="0.2">
      <c r="A428" s="69"/>
      <c r="C428" s="57"/>
    </row>
    <row r="429" spans="1:3" s="60" customFormat="1" ht="11.6" x14ac:dyDescent="0.2">
      <c r="A429" s="69"/>
      <c r="C429" s="57"/>
    </row>
    <row r="430" spans="1:3" s="60" customFormat="1" ht="11.6" x14ac:dyDescent="0.2">
      <c r="A430" s="69"/>
      <c r="C430" s="57"/>
    </row>
    <row r="431" spans="1:3" s="60" customFormat="1" ht="11.6" x14ac:dyDescent="0.2">
      <c r="A431" s="69"/>
      <c r="C431" s="57"/>
    </row>
    <row r="432" spans="1:3" s="60" customFormat="1" ht="11.6" x14ac:dyDescent="0.2">
      <c r="A432" s="69"/>
      <c r="C432" s="57"/>
    </row>
    <row r="433" spans="1:3" s="60" customFormat="1" ht="11.6" x14ac:dyDescent="0.2">
      <c r="A433" s="69"/>
      <c r="C433" s="57"/>
    </row>
    <row r="434" spans="1:3" s="60" customFormat="1" ht="11.6" x14ac:dyDescent="0.2">
      <c r="A434" s="69"/>
      <c r="C434" s="57"/>
    </row>
    <row r="435" spans="1:3" s="60" customFormat="1" ht="11.6" x14ac:dyDescent="0.2">
      <c r="A435" s="69"/>
      <c r="C435" s="57"/>
    </row>
    <row r="436" spans="1:3" s="60" customFormat="1" ht="11.6" x14ac:dyDescent="0.2">
      <c r="A436" s="69"/>
      <c r="C436" s="57"/>
    </row>
    <row r="437" spans="1:3" s="60" customFormat="1" ht="11.6" x14ac:dyDescent="0.2">
      <c r="A437" s="69"/>
      <c r="C437" s="57"/>
    </row>
    <row r="438" spans="1:3" s="60" customFormat="1" ht="11.6" x14ac:dyDescent="0.2">
      <c r="A438" s="69"/>
      <c r="C438" s="57"/>
    </row>
    <row r="439" spans="1:3" s="60" customFormat="1" ht="11.6" x14ac:dyDescent="0.2">
      <c r="A439" s="69"/>
      <c r="C439" s="57"/>
    </row>
    <row r="440" spans="1:3" s="60" customFormat="1" ht="11.6" x14ac:dyDescent="0.2">
      <c r="A440" s="69"/>
      <c r="C440" s="57"/>
    </row>
    <row r="441" spans="1:3" s="60" customFormat="1" ht="11.6" x14ac:dyDescent="0.2">
      <c r="A441" s="69"/>
      <c r="C441" s="57"/>
    </row>
    <row r="442" spans="1:3" s="60" customFormat="1" ht="11.6" x14ac:dyDescent="0.2">
      <c r="A442" s="69"/>
      <c r="C442" s="57"/>
    </row>
    <row r="443" spans="1:3" s="60" customFormat="1" ht="11.6" x14ac:dyDescent="0.2">
      <c r="A443" s="69"/>
      <c r="C443" s="57"/>
    </row>
    <row r="444" spans="1:3" s="60" customFormat="1" ht="11.6" x14ac:dyDescent="0.2">
      <c r="A444" s="69"/>
      <c r="C444" s="57"/>
    </row>
    <row r="445" spans="1:3" s="60" customFormat="1" ht="11.6" x14ac:dyDescent="0.2">
      <c r="A445" s="69"/>
      <c r="C445" s="57"/>
    </row>
    <row r="446" spans="1:3" s="60" customFormat="1" ht="11.6" x14ac:dyDescent="0.2">
      <c r="A446" s="69"/>
      <c r="C446" s="57"/>
    </row>
    <row r="447" spans="1:3" s="60" customFormat="1" ht="11.6" x14ac:dyDescent="0.2">
      <c r="A447" s="69"/>
      <c r="C447" s="57"/>
    </row>
    <row r="448" spans="1:3" s="60" customFormat="1" ht="11.6" x14ac:dyDescent="0.2">
      <c r="A448" s="69"/>
      <c r="C448" s="57"/>
    </row>
    <row r="449" spans="1:3" s="60" customFormat="1" ht="11.6" x14ac:dyDescent="0.2">
      <c r="A449" s="69"/>
      <c r="C449" s="57"/>
    </row>
    <row r="450" spans="1:3" s="60" customFormat="1" ht="11.6" x14ac:dyDescent="0.2">
      <c r="A450" s="69"/>
      <c r="C450" s="57"/>
    </row>
    <row r="451" spans="1:3" s="60" customFormat="1" ht="11.6" x14ac:dyDescent="0.2">
      <c r="A451" s="69"/>
      <c r="C451" s="57"/>
    </row>
    <row r="452" spans="1:3" s="60" customFormat="1" ht="11.6" x14ac:dyDescent="0.2">
      <c r="A452" s="69"/>
      <c r="C452" s="57"/>
    </row>
    <row r="453" spans="1:3" s="60" customFormat="1" ht="11.6" x14ac:dyDescent="0.2">
      <c r="A453" s="69"/>
      <c r="C453" s="57"/>
    </row>
    <row r="454" spans="1:3" s="60" customFormat="1" ht="11.6" x14ac:dyDescent="0.2">
      <c r="A454" s="69"/>
      <c r="C454" s="57"/>
    </row>
    <row r="455" spans="1:3" s="60" customFormat="1" ht="11.6" x14ac:dyDescent="0.2">
      <c r="A455" s="69"/>
      <c r="C455" s="57"/>
    </row>
    <row r="456" spans="1:3" s="60" customFormat="1" ht="11.6" x14ac:dyDescent="0.2">
      <c r="A456" s="69"/>
      <c r="C456" s="57"/>
    </row>
    <row r="457" spans="1:3" s="60" customFormat="1" ht="11.6" x14ac:dyDescent="0.2">
      <c r="A457" s="69"/>
      <c r="C457" s="57"/>
    </row>
    <row r="458" spans="1:3" s="60" customFormat="1" ht="11.6" x14ac:dyDescent="0.2">
      <c r="A458" s="69"/>
      <c r="C458" s="57"/>
    </row>
  </sheetData>
  <mergeCells count="44">
    <mergeCell ref="B91:C91"/>
    <mergeCell ref="B93:C93"/>
    <mergeCell ref="A3:C4"/>
    <mergeCell ref="A13:A15"/>
    <mergeCell ref="B79:C79"/>
    <mergeCell ref="B81:C81"/>
    <mergeCell ref="B84:C84"/>
    <mergeCell ref="B86:C86"/>
    <mergeCell ref="B88:C88"/>
    <mergeCell ref="B67:C67"/>
    <mergeCell ref="B70:C70"/>
    <mergeCell ref="B72:C72"/>
    <mergeCell ref="B74:C74"/>
    <mergeCell ref="B77:C77"/>
    <mergeCell ref="B56:C56"/>
    <mergeCell ref="B58:C58"/>
    <mergeCell ref="B60:C60"/>
    <mergeCell ref="B63:C63"/>
    <mergeCell ref="B65:C65"/>
    <mergeCell ref="B44:C44"/>
    <mergeCell ref="B46:C46"/>
    <mergeCell ref="B49:C49"/>
    <mergeCell ref="B51:C51"/>
    <mergeCell ref="B53:C53"/>
    <mergeCell ref="B32:C32"/>
    <mergeCell ref="B35:C35"/>
    <mergeCell ref="B37:C37"/>
    <mergeCell ref="B39:C39"/>
    <mergeCell ref="B42:C42"/>
    <mergeCell ref="B21:C21"/>
    <mergeCell ref="B23:C23"/>
    <mergeCell ref="B25:C25"/>
    <mergeCell ref="B28:C28"/>
    <mergeCell ref="B30:C30"/>
    <mergeCell ref="B10:C10"/>
    <mergeCell ref="B12:C12"/>
    <mergeCell ref="B14:C14"/>
    <mergeCell ref="B16:C16"/>
    <mergeCell ref="B18:C18"/>
    <mergeCell ref="D3:F3"/>
    <mergeCell ref="G3:I3"/>
    <mergeCell ref="J3:L3"/>
    <mergeCell ref="B5:C5"/>
    <mergeCell ref="B8:C8"/>
  </mergeCells>
  <phoneticPr fontId="3"/>
  <pageMargins left="0.59055118110236227" right="0.19685039370078741" top="0.59055118110236227" bottom="0.39370078740157483" header="0.31496062992125984" footer="0.23622047244094491"/>
  <pageSetup paperSize="9" scale="88" firstPageNumber="6" orientation="portrait" useFirstPageNumber="1" r:id="rId1"/>
  <headerFooter>
    <oddFooter>&amp;C- &amp;P -</oddFooter>
  </headerFooter>
  <rowBreaks count="1" manualBreakCount="1">
    <brk id="5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6"/>
  <sheetViews>
    <sheetView view="pageBreakPreview" zoomScale="110" zoomScaleSheetLayoutView="110" workbookViewId="0">
      <selection activeCell="E3" sqref="E3"/>
    </sheetView>
  </sheetViews>
  <sheetFormatPr defaultColWidth="9" defaultRowHeight="11.6" x14ac:dyDescent="0.2"/>
  <cols>
    <col min="1" max="1" width="8.69140625" style="167" customWidth="1"/>
    <col min="2" max="2" width="4.69140625" style="167" customWidth="1"/>
    <col min="3" max="3" width="6.69140625" style="167" customWidth="1"/>
    <col min="4" max="15" width="7.69140625" style="168" customWidth="1"/>
    <col min="16" max="16" width="8.69140625" style="168" customWidth="1"/>
    <col min="17" max="29" width="7.84375" style="168" customWidth="1"/>
    <col min="30" max="16384" width="9" style="168"/>
  </cols>
  <sheetData>
    <row r="1" spans="1:16" ht="20.149999999999999" customHeight="1" x14ac:dyDescent="0.3">
      <c r="A1" s="170" t="s">
        <v>134</v>
      </c>
      <c r="B1" s="172"/>
      <c r="C1" s="172"/>
    </row>
    <row r="2" spans="1:16" s="169" customFormat="1" ht="20.149999999999999" customHeight="1" x14ac:dyDescent="0.25">
      <c r="A2" s="171"/>
      <c r="B2" s="171"/>
      <c r="C2" s="171"/>
      <c r="P2" s="169" t="s">
        <v>296</v>
      </c>
    </row>
    <row r="3" spans="1:16" s="169" customFormat="1" ht="20.149999999999999" customHeight="1" x14ac:dyDescent="0.25">
      <c r="A3" s="549" t="s">
        <v>137</v>
      </c>
      <c r="B3" s="550"/>
      <c r="C3" s="551"/>
      <c r="D3" s="179" t="s">
        <v>136</v>
      </c>
      <c r="E3" s="179" t="s">
        <v>138</v>
      </c>
      <c r="F3" s="179" t="s">
        <v>139</v>
      </c>
      <c r="G3" s="179" t="s">
        <v>140</v>
      </c>
      <c r="H3" s="179" t="s">
        <v>141</v>
      </c>
      <c r="I3" s="179" t="s">
        <v>142</v>
      </c>
      <c r="J3" s="179" t="s">
        <v>131</v>
      </c>
      <c r="K3" s="179" t="s">
        <v>143</v>
      </c>
      <c r="L3" s="179" t="s">
        <v>145</v>
      </c>
      <c r="M3" s="179" t="s">
        <v>146</v>
      </c>
      <c r="N3" s="179" t="s">
        <v>147</v>
      </c>
      <c r="O3" s="210" t="s">
        <v>295</v>
      </c>
      <c r="P3" s="224" t="s">
        <v>230</v>
      </c>
    </row>
    <row r="4" spans="1:16" ht="20.149999999999999" customHeight="1" x14ac:dyDescent="0.2">
      <c r="A4" s="559" t="s">
        <v>151</v>
      </c>
      <c r="B4" s="552" t="s">
        <v>215</v>
      </c>
      <c r="C4" s="553"/>
      <c r="D4" s="180">
        <v>95211.54</v>
      </c>
      <c r="E4" s="195">
        <v>87461.8</v>
      </c>
      <c r="F4" s="195">
        <v>83300.92</v>
      </c>
      <c r="G4" s="195">
        <v>83123.539999999994</v>
      </c>
      <c r="H4" s="195">
        <v>89768.159999999989</v>
      </c>
      <c r="I4" s="195">
        <v>97230.86</v>
      </c>
      <c r="J4" s="195">
        <v>77641.279999999999</v>
      </c>
      <c r="K4" s="195">
        <v>75941.37</v>
      </c>
      <c r="L4" s="195">
        <v>81608.62</v>
      </c>
      <c r="M4" s="195">
        <v>89311.42</v>
      </c>
      <c r="N4" s="195">
        <v>94017.82</v>
      </c>
      <c r="O4" s="211">
        <v>113617</v>
      </c>
      <c r="P4" s="225">
        <v>1068234.33</v>
      </c>
    </row>
    <row r="5" spans="1:16" ht="20.149999999999999" customHeight="1" x14ac:dyDescent="0.2">
      <c r="A5" s="560"/>
      <c r="B5" s="173"/>
      <c r="C5" s="176" t="s">
        <v>85</v>
      </c>
      <c r="D5" s="181">
        <v>86.79015262641478</v>
      </c>
      <c r="E5" s="196">
        <v>84.605714144205564</v>
      </c>
      <c r="F5" s="196">
        <v>80.45453509382267</v>
      </c>
      <c r="G5" s="196">
        <v>74.0867230517011</v>
      </c>
      <c r="H5" s="196">
        <v>78.953684363842072</v>
      </c>
      <c r="I5" s="196">
        <v>93.057278291535923</v>
      </c>
      <c r="J5" s="196">
        <v>78.43883033912212</v>
      </c>
      <c r="K5" s="196">
        <v>83.602134557156646</v>
      </c>
      <c r="L5" s="196">
        <v>87.284224315586414</v>
      </c>
      <c r="M5" s="196">
        <v>76.452087191829634</v>
      </c>
      <c r="N5" s="196">
        <v>87.289161195957945</v>
      </c>
      <c r="O5" s="212">
        <v>88.940858622744884</v>
      </c>
      <c r="P5" s="226">
        <v>83.287470819875736</v>
      </c>
    </row>
    <row r="6" spans="1:16" ht="20.149999999999999" customHeight="1" x14ac:dyDescent="0.2">
      <c r="A6" s="560"/>
      <c r="B6" s="552" t="s">
        <v>153</v>
      </c>
      <c r="C6" s="554"/>
      <c r="D6" s="180">
        <v>787.84927751404916</v>
      </c>
      <c r="E6" s="195">
        <v>754.49215543242872</v>
      </c>
      <c r="F6" s="195">
        <v>729.61096948269005</v>
      </c>
      <c r="G6" s="195">
        <v>701.19883007869976</v>
      </c>
      <c r="H6" s="195">
        <v>639.87158698585347</v>
      </c>
      <c r="I6" s="195">
        <v>555.70624388182932</v>
      </c>
      <c r="J6" s="195">
        <v>675.98756743835236</v>
      </c>
      <c r="K6" s="195">
        <v>762.54831852519919</v>
      </c>
      <c r="L6" s="195">
        <v>717.17721730866185</v>
      </c>
      <c r="M6" s="195">
        <v>745.66773207726408</v>
      </c>
      <c r="N6" s="195">
        <v>753.53419170961422</v>
      </c>
      <c r="O6" s="211">
        <v>802.55494336234892</v>
      </c>
      <c r="P6" s="225">
        <v>719.95850198897836</v>
      </c>
    </row>
    <row r="7" spans="1:16" ht="20.149999999999999" customHeight="1" x14ac:dyDescent="0.2">
      <c r="A7" s="560"/>
      <c r="B7" s="173"/>
      <c r="C7" s="176" t="s">
        <v>85</v>
      </c>
      <c r="D7" s="182">
        <v>110.5425867436133</v>
      </c>
      <c r="E7" s="197">
        <v>103.02090363200251</v>
      </c>
      <c r="F7" s="197">
        <v>102.11629302273404</v>
      </c>
      <c r="G7" s="197">
        <v>97.38096483341522</v>
      </c>
      <c r="H7" s="197">
        <v>87.68929420888972</v>
      </c>
      <c r="I7" s="197">
        <v>75.213118067030209</v>
      </c>
      <c r="J7" s="197">
        <v>95.299182929847859</v>
      </c>
      <c r="K7" s="197">
        <v>101.22293050519579</v>
      </c>
      <c r="L7" s="197">
        <v>95.943336248052873</v>
      </c>
      <c r="M7" s="197">
        <v>102.89582256018657</v>
      </c>
      <c r="N7" s="197">
        <v>104.31763772960794</v>
      </c>
      <c r="O7" s="213">
        <v>103.20861634778109</v>
      </c>
      <c r="P7" s="227">
        <v>98.323827320902254</v>
      </c>
    </row>
    <row r="8" spans="1:16" ht="20.149999999999999" customHeight="1" x14ac:dyDescent="0.2">
      <c r="A8" s="560"/>
      <c r="B8" s="552" t="s">
        <v>237</v>
      </c>
      <c r="C8" s="553"/>
      <c r="D8" s="183">
        <v>75012343</v>
      </c>
      <c r="E8" s="198">
        <v>65989242</v>
      </c>
      <c r="F8" s="198">
        <v>60777265</v>
      </c>
      <c r="G8" s="198">
        <v>58286129</v>
      </c>
      <c r="H8" s="198">
        <v>57440095</v>
      </c>
      <c r="I8" s="198">
        <v>54031796</v>
      </c>
      <c r="J8" s="198">
        <v>52484540</v>
      </c>
      <c r="K8" s="198">
        <v>57908964</v>
      </c>
      <c r="L8" s="198">
        <v>58527843</v>
      </c>
      <c r="M8" s="198">
        <v>66596644</v>
      </c>
      <c r="N8" s="198">
        <v>70845642</v>
      </c>
      <c r="O8" s="214">
        <v>91183885</v>
      </c>
      <c r="P8" s="228">
        <v>769084388</v>
      </c>
    </row>
    <row r="9" spans="1:16" ht="20.149999999999999" customHeight="1" x14ac:dyDescent="0.2">
      <c r="A9" s="560"/>
      <c r="B9" s="174"/>
      <c r="C9" s="177" t="s">
        <v>85</v>
      </c>
      <c r="D9" s="184">
        <v>95.940079751968938</v>
      </c>
      <c r="E9" s="199">
        <v>87.161571235669541</v>
      </c>
      <c r="F9" s="199">
        <v>82.157188806486332</v>
      </c>
      <c r="G9" s="199">
        <v>72.146365721206763</v>
      </c>
      <c r="H9" s="199">
        <v>69.233928570567628</v>
      </c>
      <c r="I9" s="199">
        <v>69.991280591377773</v>
      </c>
      <c r="J9" s="199">
        <v>74.751564412913012</v>
      </c>
      <c r="K9" s="199">
        <v>84.62453056365095</v>
      </c>
      <c r="L9" s="199">
        <v>83.743396826607807</v>
      </c>
      <c r="M9" s="199">
        <v>78.666003980464154</v>
      </c>
      <c r="N9" s="199">
        <v>91.057990953612915</v>
      </c>
      <c r="O9" s="215">
        <v>91.794629552371148</v>
      </c>
      <c r="P9" s="229">
        <v>81.891428988881486</v>
      </c>
    </row>
    <row r="10" spans="1:16" ht="20.149999999999999" customHeight="1" x14ac:dyDescent="0.2">
      <c r="A10" s="561" t="s">
        <v>37</v>
      </c>
      <c r="B10" s="555" t="s">
        <v>215</v>
      </c>
      <c r="C10" s="556"/>
      <c r="D10" s="185">
        <v>41285.800000000003</v>
      </c>
      <c r="E10" s="200">
        <v>43319.66</v>
      </c>
      <c r="F10" s="200">
        <v>44184.88</v>
      </c>
      <c r="G10" s="200">
        <v>44746.32</v>
      </c>
      <c r="H10" s="200">
        <v>42287.62</v>
      </c>
      <c r="I10" s="200">
        <v>38261.72</v>
      </c>
      <c r="J10" s="200">
        <v>37065.879999999997</v>
      </c>
      <c r="K10" s="200">
        <v>35000.160000000003</v>
      </c>
      <c r="L10" s="200">
        <v>38844.400000000001</v>
      </c>
      <c r="M10" s="200">
        <v>40288.14</v>
      </c>
      <c r="N10" s="200">
        <v>39895.360000000001</v>
      </c>
      <c r="O10" s="216">
        <v>38447.480000000003</v>
      </c>
      <c r="P10" s="230">
        <v>483627.42000000004</v>
      </c>
    </row>
    <row r="11" spans="1:16" ht="20.149999999999999" customHeight="1" x14ac:dyDescent="0.2">
      <c r="A11" s="560"/>
      <c r="B11" s="173"/>
      <c r="C11" s="176" t="s">
        <v>85</v>
      </c>
      <c r="D11" s="182">
        <v>110.10897336739973</v>
      </c>
      <c r="E11" s="197">
        <v>90.514915228313754</v>
      </c>
      <c r="F11" s="197">
        <v>94.043077955186959</v>
      </c>
      <c r="G11" s="197">
        <v>110.71190516838251</v>
      </c>
      <c r="H11" s="197">
        <v>95.978873926730571</v>
      </c>
      <c r="I11" s="197">
        <v>88.071315683953756</v>
      </c>
      <c r="J11" s="197">
        <v>94.129974244070326</v>
      </c>
      <c r="K11" s="197">
        <v>97.207653484628494</v>
      </c>
      <c r="L11" s="197">
        <v>93.106891574397252</v>
      </c>
      <c r="M11" s="197">
        <v>77.519231583281694</v>
      </c>
      <c r="N11" s="197">
        <v>86.204172507912688</v>
      </c>
      <c r="O11" s="213">
        <v>78.020546824933959</v>
      </c>
      <c r="P11" s="227">
        <v>92.138448726450576</v>
      </c>
    </row>
    <row r="12" spans="1:16" ht="20.149999999999999" customHeight="1" x14ac:dyDescent="0.2">
      <c r="A12" s="560"/>
      <c r="B12" s="552" t="s">
        <v>153</v>
      </c>
      <c r="C12" s="554"/>
      <c r="D12" s="180">
        <v>397.73118118093868</v>
      </c>
      <c r="E12" s="195">
        <v>396.00253095245904</v>
      </c>
      <c r="F12" s="195">
        <v>398.56584424355123</v>
      </c>
      <c r="G12" s="195">
        <v>396.90061663171406</v>
      </c>
      <c r="H12" s="195">
        <v>387.50539756079911</v>
      </c>
      <c r="I12" s="195">
        <v>397.41901305011902</v>
      </c>
      <c r="J12" s="195">
        <v>392.07071301153519</v>
      </c>
      <c r="K12" s="195">
        <v>406.33394247340578</v>
      </c>
      <c r="L12" s="195">
        <v>418.58131416626333</v>
      </c>
      <c r="M12" s="195">
        <v>413.88001530971644</v>
      </c>
      <c r="N12" s="195">
        <v>417.19518259767551</v>
      </c>
      <c r="O12" s="211">
        <v>411.56572550398619</v>
      </c>
      <c r="P12" s="225">
        <v>402.5710514924898</v>
      </c>
    </row>
    <row r="13" spans="1:16" ht="20.149999999999999" customHeight="1" x14ac:dyDescent="0.2">
      <c r="A13" s="560"/>
      <c r="B13" s="173"/>
      <c r="C13" s="176" t="s">
        <v>85</v>
      </c>
      <c r="D13" s="182">
        <v>112.43435793908051</v>
      </c>
      <c r="E13" s="197">
        <v>111.20879398136094</v>
      </c>
      <c r="F13" s="197">
        <v>111.02100765767671</v>
      </c>
      <c r="G13" s="197">
        <v>103.71275566528209</v>
      </c>
      <c r="H13" s="197">
        <v>108.38966203620734</v>
      </c>
      <c r="I13" s="197">
        <v>108.10414545705108</v>
      </c>
      <c r="J13" s="197">
        <v>105.47334336938501</v>
      </c>
      <c r="K13" s="197">
        <v>106.75797968282734</v>
      </c>
      <c r="L13" s="197">
        <v>111.20245380371362</v>
      </c>
      <c r="M13" s="197">
        <v>108.78434420090075</v>
      </c>
      <c r="N13" s="197">
        <v>110.38012670066577</v>
      </c>
      <c r="O13" s="213">
        <v>108.57464687456945</v>
      </c>
      <c r="P13" s="227">
        <v>108.72246623505168</v>
      </c>
    </row>
    <row r="14" spans="1:16" ht="20.149999999999999" customHeight="1" x14ac:dyDescent="0.2">
      <c r="A14" s="560"/>
      <c r="B14" s="552" t="s">
        <v>237</v>
      </c>
      <c r="C14" s="553"/>
      <c r="D14" s="183">
        <v>16420650</v>
      </c>
      <c r="E14" s="198">
        <v>17154695</v>
      </c>
      <c r="F14" s="198">
        <v>17610584</v>
      </c>
      <c r="G14" s="198">
        <v>17759842</v>
      </c>
      <c r="H14" s="198">
        <v>16386681</v>
      </c>
      <c r="I14" s="198">
        <v>15205935</v>
      </c>
      <c r="J14" s="198">
        <v>14532446</v>
      </c>
      <c r="K14" s="198">
        <v>14221753</v>
      </c>
      <c r="L14" s="198">
        <v>16259540</v>
      </c>
      <c r="M14" s="198">
        <v>16674456</v>
      </c>
      <c r="N14" s="198">
        <v>16644152</v>
      </c>
      <c r="O14" s="214">
        <v>15823665</v>
      </c>
      <c r="P14" s="228">
        <v>194694399</v>
      </c>
    </row>
    <row r="15" spans="1:16" ht="20.149999999999999" customHeight="1" x14ac:dyDescent="0.2">
      <c r="A15" s="562"/>
      <c r="B15" s="175"/>
      <c r="C15" s="178" t="s">
        <v>85</v>
      </c>
      <c r="D15" s="186">
        <v>123.80031723894906</v>
      </c>
      <c r="E15" s="201">
        <v>100.66054559865896</v>
      </c>
      <c r="F15" s="201">
        <v>104.40757277814299</v>
      </c>
      <c r="G15" s="201">
        <v>114.82236769966339</v>
      </c>
      <c r="H15" s="201">
        <v>104.03117707534082</v>
      </c>
      <c r="I15" s="201">
        <v>95.208743212919984</v>
      </c>
      <c r="J15" s="201">
        <v>99.282030947961957</v>
      </c>
      <c r="K15" s="201">
        <v>103.77692695727289</v>
      </c>
      <c r="L15" s="201">
        <v>103.53714809109285</v>
      </c>
      <c r="M15" s="201">
        <v>84.32878770745053</v>
      </c>
      <c r="N15" s="201">
        <v>95.152274835494509</v>
      </c>
      <c r="O15" s="217">
        <v>84.710533204780177</v>
      </c>
      <c r="P15" s="231">
        <v>100.17519380611563</v>
      </c>
    </row>
    <row r="16" spans="1:16" ht="20.149999999999999" customHeight="1" x14ac:dyDescent="0.2">
      <c r="A16" s="560" t="s">
        <v>124</v>
      </c>
      <c r="B16" s="557" t="s">
        <v>215</v>
      </c>
      <c r="C16" s="558"/>
      <c r="D16" s="187">
        <v>142807</v>
      </c>
      <c r="E16" s="202">
        <v>123366</v>
      </c>
      <c r="F16" s="202">
        <v>81549</v>
      </c>
      <c r="G16" s="202">
        <v>71026</v>
      </c>
      <c r="H16" s="202">
        <v>44338</v>
      </c>
      <c r="I16" s="202">
        <v>56480</v>
      </c>
      <c r="J16" s="202">
        <v>46270</v>
      </c>
      <c r="K16" s="202">
        <v>46780</v>
      </c>
      <c r="L16" s="202">
        <v>86250</v>
      </c>
      <c r="M16" s="202">
        <v>96986</v>
      </c>
      <c r="N16" s="202">
        <v>93946</v>
      </c>
      <c r="O16" s="218">
        <v>116583</v>
      </c>
      <c r="P16" s="232">
        <v>1006381</v>
      </c>
    </row>
    <row r="17" spans="1:16" ht="20.149999999999999" customHeight="1" x14ac:dyDescent="0.2">
      <c r="A17" s="560"/>
      <c r="B17" s="173"/>
      <c r="C17" s="176" t="s">
        <v>85</v>
      </c>
      <c r="D17" s="182">
        <v>123.52745280366759</v>
      </c>
      <c r="E17" s="197">
        <v>107.7216871036273</v>
      </c>
      <c r="F17" s="197">
        <v>95.421356860358983</v>
      </c>
      <c r="G17" s="197">
        <v>137.64088492008125</v>
      </c>
      <c r="H17" s="197">
        <v>86.85652942167475</v>
      </c>
      <c r="I17" s="197">
        <v>101.78135390104789</v>
      </c>
      <c r="J17" s="197">
        <v>82.839643433252945</v>
      </c>
      <c r="K17" s="197">
        <v>70.143030004963094</v>
      </c>
      <c r="L17" s="197">
        <v>101.56797399859865</v>
      </c>
      <c r="M17" s="197">
        <v>86.596735096117598</v>
      </c>
      <c r="N17" s="197">
        <v>76.874983557504308</v>
      </c>
      <c r="O17" s="213">
        <v>75.1783650770723</v>
      </c>
      <c r="P17" s="227">
        <v>94.012292352372526</v>
      </c>
    </row>
    <row r="18" spans="1:16" ht="20.149999999999999" customHeight="1" x14ac:dyDescent="0.2">
      <c r="A18" s="560"/>
      <c r="B18" s="552" t="s">
        <v>153</v>
      </c>
      <c r="C18" s="554"/>
      <c r="D18" s="180">
        <v>310.12244497818733</v>
      </c>
      <c r="E18" s="195">
        <v>321.43031305221859</v>
      </c>
      <c r="F18" s="195">
        <v>311.60821101423682</v>
      </c>
      <c r="G18" s="195">
        <v>292.38074789513701</v>
      </c>
      <c r="H18" s="195">
        <v>325.67774820695564</v>
      </c>
      <c r="I18" s="195">
        <v>319.60382436260625</v>
      </c>
      <c r="J18" s="195">
        <v>322.37743678409339</v>
      </c>
      <c r="K18" s="195">
        <v>318.18413852073536</v>
      </c>
      <c r="L18" s="195">
        <v>313.65283478260869</v>
      </c>
      <c r="M18" s="195">
        <v>314.16842637081641</v>
      </c>
      <c r="N18" s="195">
        <v>307.90751069763479</v>
      </c>
      <c r="O18" s="211">
        <v>304.57464638926774</v>
      </c>
      <c r="P18" s="225">
        <v>312.37551583346664</v>
      </c>
    </row>
    <row r="19" spans="1:16" ht="20.149999999999999" customHeight="1" x14ac:dyDescent="0.2">
      <c r="A19" s="560"/>
      <c r="B19" s="173"/>
      <c r="C19" s="176" t="s">
        <v>85</v>
      </c>
      <c r="D19" s="182">
        <v>106.28578224322484</v>
      </c>
      <c r="E19" s="197">
        <v>114.41609906758229</v>
      </c>
      <c r="F19" s="197">
        <v>114.40260352769998</v>
      </c>
      <c r="G19" s="197">
        <v>98.908890470884245</v>
      </c>
      <c r="H19" s="197">
        <v>108.09362905548383</v>
      </c>
      <c r="I19" s="197">
        <v>111.89293648806364</v>
      </c>
      <c r="J19" s="197">
        <v>115.14206546156689</v>
      </c>
      <c r="K19" s="197">
        <v>114.51940509333541</v>
      </c>
      <c r="L19" s="197">
        <v>110.93925777286833</v>
      </c>
      <c r="M19" s="197">
        <v>103.628792929924</v>
      </c>
      <c r="N19" s="197">
        <v>98.543860347547835</v>
      </c>
      <c r="O19" s="213">
        <v>103.11213652634376</v>
      </c>
      <c r="P19" s="227">
        <v>107.24914813443165</v>
      </c>
    </row>
    <row r="20" spans="1:16" ht="20.149999999999999" customHeight="1" x14ac:dyDescent="0.2">
      <c r="A20" s="560"/>
      <c r="B20" s="552" t="s">
        <v>237</v>
      </c>
      <c r="C20" s="553"/>
      <c r="D20" s="183">
        <v>44287656</v>
      </c>
      <c r="E20" s="198">
        <v>39653572</v>
      </c>
      <c r="F20" s="198">
        <v>25411338</v>
      </c>
      <c r="G20" s="198">
        <v>20766635</v>
      </c>
      <c r="H20" s="198">
        <v>14439900</v>
      </c>
      <c r="I20" s="198">
        <v>18051224</v>
      </c>
      <c r="J20" s="198">
        <v>14916404</v>
      </c>
      <c r="K20" s="198">
        <v>14884654</v>
      </c>
      <c r="L20" s="198">
        <v>27052557</v>
      </c>
      <c r="M20" s="198">
        <v>30469939</v>
      </c>
      <c r="N20" s="198">
        <v>28926679</v>
      </c>
      <c r="O20" s="214">
        <v>35508226</v>
      </c>
      <c r="P20" s="228">
        <v>314368784</v>
      </c>
    </row>
    <row r="21" spans="1:16" ht="20.149999999999999" customHeight="1" x14ac:dyDescent="0.2">
      <c r="A21" s="560"/>
      <c r="B21" s="174"/>
      <c r="C21" s="177" t="s">
        <v>85</v>
      </c>
      <c r="D21" s="188">
        <v>131.29211949750848</v>
      </c>
      <c r="E21" s="203">
        <v>123.25095223375723</v>
      </c>
      <c r="F21" s="203">
        <v>109.16451656970824</v>
      </c>
      <c r="G21" s="203">
        <v>136.13907210875897</v>
      </c>
      <c r="H21" s="203">
        <v>93.886374723532299</v>
      </c>
      <c r="I21" s="203">
        <v>113.88614567719083</v>
      </c>
      <c r="J21" s="203">
        <v>95.383276470044692</v>
      </c>
      <c r="K21" s="203">
        <v>80.327380676123482</v>
      </c>
      <c r="L21" s="203">
        <v>112.67875648898524</v>
      </c>
      <c r="M21" s="203">
        <v>89.739151296830528</v>
      </c>
      <c r="N21" s="203">
        <v>75.755576439107415</v>
      </c>
      <c r="O21" s="219">
        <v>77.518018436543912</v>
      </c>
      <c r="P21" s="233">
        <v>100.82738268957097</v>
      </c>
    </row>
    <row r="22" spans="1:16" ht="20.149999999999999" customHeight="1" x14ac:dyDescent="0.2">
      <c r="A22" s="561" t="s">
        <v>125</v>
      </c>
      <c r="B22" s="555" t="s">
        <v>215</v>
      </c>
      <c r="C22" s="556"/>
      <c r="D22" s="185">
        <v>2173.5</v>
      </c>
      <c r="E22" s="200">
        <v>1250.0999999999999</v>
      </c>
      <c r="F22" s="200">
        <v>1163.0999999999999</v>
      </c>
      <c r="G22" s="200">
        <v>1213.0999999999999</v>
      </c>
      <c r="H22" s="200">
        <v>1082.4000000000001</v>
      </c>
      <c r="I22" s="200">
        <v>885</v>
      </c>
      <c r="J22" s="200">
        <v>824</v>
      </c>
      <c r="K22" s="200">
        <v>808</v>
      </c>
      <c r="L22" s="200">
        <v>1964</v>
      </c>
      <c r="M22" s="200">
        <v>2210</v>
      </c>
      <c r="N22" s="200">
        <v>2683.2</v>
      </c>
      <c r="O22" s="216">
        <v>2508.1999999999998</v>
      </c>
      <c r="P22" s="230">
        <v>18764.599999999999</v>
      </c>
    </row>
    <row r="23" spans="1:16" ht="20.149999999999999" customHeight="1" x14ac:dyDescent="0.2">
      <c r="A23" s="560"/>
      <c r="B23" s="173"/>
      <c r="C23" s="176" t="s">
        <v>85</v>
      </c>
      <c r="D23" s="182">
        <v>108.6940214537544</v>
      </c>
      <c r="E23" s="197">
        <v>79.431948150972147</v>
      </c>
      <c r="F23" s="197">
        <v>63.218828133492764</v>
      </c>
      <c r="G23" s="197">
        <v>84.234281151268959</v>
      </c>
      <c r="H23" s="197">
        <v>82.900601994393639</v>
      </c>
      <c r="I23" s="197">
        <v>91.714596611223371</v>
      </c>
      <c r="J23" s="197">
        <v>74.705349048050778</v>
      </c>
      <c r="K23" s="197">
        <v>47.086247086247084</v>
      </c>
      <c r="L23" s="197">
        <v>185.66836831159011</v>
      </c>
      <c r="M23" s="197">
        <v>101.73080464002946</v>
      </c>
      <c r="N23" s="197">
        <v>97.998539079620144</v>
      </c>
      <c r="O23" s="213">
        <v>133.34396597554493</v>
      </c>
      <c r="P23" s="227">
        <v>94.808007797006994</v>
      </c>
    </row>
    <row r="24" spans="1:16" ht="20.149999999999999" customHeight="1" x14ac:dyDescent="0.2">
      <c r="A24" s="560"/>
      <c r="B24" s="552" t="s">
        <v>153</v>
      </c>
      <c r="C24" s="554"/>
      <c r="D24" s="180">
        <v>873.43731308948702</v>
      </c>
      <c r="E24" s="195">
        <v>869.24726021918252</v>
      </c>
      <c r="F24" s="195">
        <v>856.44226635714904</v>
      </c>
      <c r="G24" s="195">
        <v>810.22339460885337</v>
      </c>
      <c r="H24" s="195">
        <v>811.07354028085729</v>
      </c>
      <c r="I24" s="195">
        <v>831.30621468926552</v>
      </c>
      <c r="J24" s="195">
        <v>733.12864077669906</v>
      </c>
      <c r="K24" s="195">
        <v>717.42698019801981</v>
      </c>
      <c r="L24" s="195">
        <v>846.01476578411405</v>
      </c>
      <c r="M24" s="195">
        <v>918.94977375565611</v>
      </c>
      <c r="N24" s="195">
        <v>807.84809183064999</v>
      </c>
      <c r="O24" s="211">
        <v>816.60553384897537</v>
      </c>
      <c r="P24" s="225">
        <v>835.069385971457</v>
      </c>
    </row>
    <row r="25" spans="1:16" ht="20.149999999999999" customHeight="1" x14ac:dyDescent="0.2">
      <c r="A25" s="560"/>
      <c r="B25" s="173"/>
      <c r="C25" s="176" t="s">
        <v>85</v>
      </c>
      <c r="D25" s="182">
        <v>102.66084306820625</v>
      </c>
      <c r="E25" s="197">
        <v>109.9518837914282</v>
      </c>
      <c r="F25" s="197">
        <v>90.530449965175691</v>
      </c>
      <c r="G25" s="197">
        <v>108.24349447540213</v>
      </c>
      <c r="H25" s="197">
        <v>103.72070058933556</v>
      </c>
      <c r="I25" s="197">
        <v>102.88174065209783</v>
      </c>
      <c r="J25" s="197">
        <v>90.16456383750895</v>
      </c>
      <c r="K25" s="197">
        <v>88.74937448328626</v>
      </c>
      <c r="L25" s="197">
        <v>102.88737862111242</v>
      </c>
      <c r="M25" s="197">
        <v>91.914863209531944</v>
      </c>
      <c r="N25" s="197">
        <v>88.262985747612547</v>
      </c>
      <c r="O25" s="213">
        <v>99.334230673266561</v>
      </c>
      <c r="P25" s="227">
        <v>97.551113823943922</v>
      </c>
    </row>
    <row r="26" spans="1:16" ht="20.149999999999999" customHeight="1" x14ac:dyDescent="0.2">
      <c r="A26" s="560"/>
      <c r="B26" s="552" t="s">
        <v>237</v>
      </c>
      <c r="C26" s="553"/>
      <c r="D26" s="183">
        <v>1898416</v>
      </c>
      <c r="E26" s="198">
        <v>1086646</v>
      </c>
      <c r="F26" s="198">
        <v>996128</v>
      </c>
      <c r="G26" s="198">
        <v>982882</v>
      </c>
      <c r="H26" s="198">
        <v>877906</v>
      </c>
      <c r="I26" s="198">
        <v>735706</v>
      </c>
      <c r="J26" s="198">
        <v>604098</v>
      </c>
      <c r="K26" s="198">
        <v>579681</v>
      </c>
      <c r="L26" s="198">
        <v>1661573</v>
      </c>
      <c r="M26" s="198">
        <v>2030879</v>
      </c>
      <c r="N26" s="198">
        <v>2167618</v>
      </c>
      <c r="O26" s="214">
        <v>2048210</v>
      </c>
      <c r="P26" s="228">
        <v>15669743</v>
      </c>
    </row>
    <row r="27" spans="1:16" ht="20.149999999999999" customHeight="1" x14ac:dyDescent="0.2">
      <c r="A27" s="562"/>
      <c r="B27" s="175"/>
      <c r="C27" s="178" t="s">
        <v>85</v>
      </c>
      <c r="D27" s="189">
        <v>111.58619878916123</v>
      </c>
      <c r="E27" s="204">
        <v>87.336923324224401</v>
      </c>
      <c r="F27" s="204">
        <v>57.232289571962077</v>
      </c>
      <c r="G27" s="204">
        <v>91.178129464368538</v>
      </c>
      <c r="H27" s="204">
        <v>85.985085181361768</v>
      </c>
      <c r="I27" s="204">
        <v>94.357573425676549</v>
      </c>
      <c r="J27" s="204">
        <v>67.357752132463617</v>
      </c>
      <c r="K27" s="204">
        <v>41.788749756698891</v>
      </c>
      <c r="L27" s="204">
        <v>191.02931708438723</v>
      </c>
      <c r="M27" s="204">
        <v>93.505729926839265</v>
      </c>
      <c r="N27" s="204">
        <v>86.496436580713649</v>
      </c>
      <c r="O27" s="220">
        <v>132.45620275102985</v>
      </c>
      <c r="P27" s="234">
        <v>92.48626760027193</v>
      </c>
    </row>
    <row r="28" spans="1:16" ht="20.149999999999999" customHeight="1" x14ac:dyDescent="0.2">
      <c r="A28" s="560" t="s">
        <v>126</v>
      </c>
      <c r="B28" s="557" t="s">
        <v>215</v>
      </c>
      <c r="C28" s="558"/>
      <c r="D28" s="187">
        <v>1035.8</v>
      </c>
      <c r="E28" s="202">
        <v>1158.4999999999998</v>
      </c>
      <c r="F28" s="202">
        <v>1256.3</v>
      </c>
      <c r="G28" s="202">
        <v>1487.6</v>
      </c>
      <c r="H28" s="202">
        <v>1494.6999999999998</v>
      </c>
      <c r="I28" s="202">
        <v>1290.8</v>
      </c>
      <c r="J28" s="202">
        <v>1312.6999999999998</v>
      </c>
      <c r="K28" s="202">
        <v>1131.9000000000001</v>
      </c>
      <c r="L28" s="202">
        <v>1408.6999999999998</v>
      </c>
      <c r="M28" s="202">
        <v>1667.5</v>
      </c>
      <c r="N28" s="202">
        <v>1609.9</v>
      </c>
      <c r="O28" s="218">
        <v>1465.6999999999998</v>
      </c>
      <c r="P28" s="232">
        <v>16320.099999999999</v>
      </c>
    </row>
    <row r="29" spans="1:16" ht="20.149999999999999" customHeight="1" x14ac:dyDescent="0.2">
      <c r="A29" s="560"/>
      <c r="B29" s="173"/>
      <c r="C29" s="176" t="s">
        <v>85</v>
      </c>
      <c r="D29" s="182">
        <v>74.102160537988269</v>
      </c>
      <c r="E29" s="197">
        <v>63.278348263054397</v>
      </c>
      <c r="F29" s="197">
        <v>79.579142068056854</v>
      </c>
      <c r="G29" s="197">
        <v>96.962586364228926</v>
      </c>
      <c r="H29" s="197">
        <v>104.35808640768565</v>
      </c>
      <c r="I29" s="197">
        <v>88.824662813102123</v>
      </c>
      <c r="J29" s="197">
        <v>95.677842565597672</v>
      </c>
      <c r="K29" s="197">
        <v>93.894649523019481</v>
      </c>
      <c r="L29" s="197">
        <v>89.691837514325741</v>
      </c>
      <c r="M29" s="197">
        <v>77.288528389339518</v>
      </c>
      <c r="N29" s="197">
        <v>98.308500244259889</v>
      </c>
      <c r="O29" s="213">
        <v>93.030783878133917</v>
      </c>
      <c r="P29" s="227">
        <v>87.060684979883334</v>
      </c>
    </row>
    <row r="30" spans="1:16" ht="20.149999999999999" customHeight="1" x14ac:dyDescent="0.2">
      <c r="A30" s="560"/>
      <c r="B30" s="552" t="s">
        <v>153</v>
      </c>
      <c r="C30" s="554"/>
      <c r="D30" s="180">
        <v>1367.3991117976443</v>
      </c>
      <c r="E30" s="195">
        <v>1334.9365558912389</v>
      </c>
      <c r="F30" s="195">
        <v>1342.3465732707157</v>
      </c>
      <c r="G30" s="195">
        <v>1294.2524872277493</v>
      </c>
      <c r="H30" s="195">
        <v>1240.3298320733259</v>
      </c>
      <c r="I30" s="195">
        <v>1288.4273318872017</v>
      </c>
      <c r="J30" s="195">
        <v>1284.4046621467207</v>
      </c>
      <c r="K30" s="195">
        <v>1271.4709780015901</v>
      </c>
      <c r="L30" s="195">
        <v>1315.3162490239229</v>
      </c>
      <c r="M30" s="195">
        <v>1370.8971514242878</v>
      </c>
      <c r="N30" s="195">
        <v>1319.2744890987019</v>
      </c>
      <c r="O30" s="211">
        <v>1376.3253053148667</v>
      </c>
      <c r="P30" s="225">
        <v>1317.2022230255943</v>
      </c>
    </row>
    <row r="31" spans="1:16" ht="20.149999999999999" customHeight="1" x14ac:dyDescent="0.2">
      <c r="A31" s="560"/>
      <c r="B31" s="173"/>
      <c r="C31" s="176" t="s">
        <v>85</v>
      </c>
      <c r="D31" s="182">
        <v>126.28344665292937</v>
      </c>
      <c r="E31" s="197">
        <v>118.53757752471417</v>
      </c>
      <c r="F31" s="197">
        <v>119.78412474675469</v>
      </c>
      <c r="G31" s="197">
        <v>112.1826661746621</v>
      </c>
      <c r="H31" s="197">
        <v>107.74761711116132</v>
      </c>
      <c r="I31" s="197">
        <v>116.12579224595814</v>
      </c>
      <c r="J31" s="197">
        <v>114.50313167415858</v>
      </c>
      <c r="K31" s="197">
        <v>112.14292349087403</v>
      </c>
      <c r="L31" s="197">
        <v>111.97669771025612</v>
      </c>
      <c r="M31" s="197">
        <v>115.93454835578302</v>
      </c>
      <c r="N31" s="197">
        <v>116.03031761327598</v>
      </c>
      <c r="O31" s="213">
        <v>117.14909809822242</v>
      </c>
      <c r="P31" s="227">
        <v>115.43429456992126</v>
      </c>
    </row>
    <row r="32" spans="1:16" ht="20.149999999999999" customHeight="1" x14ac:dyDescent="0.2">
      <c r="A32" s="560"/>
      <c r="B32" s="552" t="s">
        <v>237</v>
      </c>
      <c r="C32" s="553"/>
      <c r="D32" s="183">
        <v>1416352</v>
      </c>
      <c r="E32" s="198">
        <v>1546524</v>
      </c>
      <c r="F32" s="198">
        <v>1686390</v>
      </c>
      <c r="G32" s="198">
        <v>1925330</v>
      </c>
      <c r="H32" s="198">
        <v>1853921</v>
      </c>
      <c r="I32" s="198">
        <v>1663102</v>
      </c>
      <c r="J32" s="198">
        <v>1686038</v>
      </c>
      <c r="K32" s="198">
        <v>1439178</v>
      </c>
      <c r="L32" s="198">
        <v>1852886</v>
      </c>
      <c r="M32" s="198">
        <v>2285971</v>
      </c>
      <c r="N32" s="198">
        <v>2123900</v>
      </c>
      <c r="O32" s="214">
        <v>2017280</v>
      </c>
      <c r="P32" s="228">
        <v>21496872</v>
      </c>
    </row>
    <row r="33" spans="1:16" ht="20.149999999999999" customHeight="1" x14ac:dyDescent="0.2">
      <c r="A33" s="560"/>
      <c r="B33" s="174"/>
      <c r="C33" s="177" t="s">
        <v>85</v>
      </c>
      <c r="D33" s="188">
        <v>93.578762371658499</v>
      </c>
      <c r="E33" s="203">
        <v>75.008621128676708</v>
      </c>
      <c r="F33" s="203">
        <v>95.323178807198346</v>
      </c>
      <c r="G33" s="203">
        <v>108.77521457530135</v>
      </c>
      <c r="H33" s="203">
        <v>112.44335136708798</v>
      </c>
      <c r="I33" s="203">
        <v>103.14834340151582</v>
      </c>
      <c r="J33" s="203">
        <v>109.55412605588045</v>
      </c>
      <c r="K33" s="203">
        <v>105.29620497662407</v>
      </c>
      <c r="L33" s="203">
        <v>100.43395776419062</v>
      </c>
      <c r="M33" s="203">
        <v>89.604106319011905</v>
      </c>
      <c r="N33" s="203">
        <v>114.06766507426293</v>
      </c>
      <c r="O33" s="219">
        <v>108.98472426694039</v>
      </c>
      <c r="P33" s="233">
        <v>100.49788755426974</v>
      </c>
    </row>
    <row r="34" spans="1:16" ht="20.149999999999999" customHeight="1" x14ac:dyDescent="0.2">
      <c r="A34" s="561" t="s">
        <v>127</v>
      </c>
      <c r="B34" s="555" t="s">
        <v>215</v>
      </c>
      <c r="C34" s="556"/>
      <c r="D34" s="185">
        <v>60131.4</v>
      </c>
      <c r="E34" s="200">
        <v>46658.2</v>
      </c>
      <c r="F34" s="200">
        <v>65418.6</v>
      </c>
      <c r="G34" s="200">
        <v>58480.3</v>
      </c>
      <c r="H34" s="200">
        <v>54351.7</v>
      </c>
      <c r="I34" s="200">
        <v>57566</v>
      </c>
      <c r="J34" s="200">
        <v>53269.3</v>
      </c>
      <c r="K34" s="200">
        <v>79870.899999999994</v>
      </c>
      <c r="L34" s="200">
        <v>75622.100000000006</v>
      </c>
      <c r="M34" s="200">
        <v>68977.899999999994</v>
      </c>
      <c r="N34" s="200">
        <v>75488.5</v>
      </c>
      <c r="O34" s="216">
        <v>60387.9</v>
      </c>
      <c r="P34" s="230">
        <v>756222.8</v>
      </c>
    </row>
    <row r="35" spans="1:16" ht="20.149999999999999" customHeight="1" x14ac:dyDescent="0.2">
      <c r="A35" s="560"/>
      <c r="B35" s="173"/>
      <c r="C35" s="176" t="s">
        <v>85</v>
      </c>
      <c r="D35" s="182">
        <v>98.091557601551685</v>
      </c>
      <c r="E35" s="197">
        <v>71.07600673313479</v>
      </c>
      <c r="F35" s="197">
        <v>87.882984968759374</v>
      </c>
      <c r="G35" s="197">
        <v>102.6842090476826</v>
      </c>
      <c r="H35" s="197">
        <v>99.301168191003057</v>
      </c>
      <c r="I35" s="197">
        <v>88.224566049649496</v>
      </c>
      <c r="J35" s="197">
        <v>75.949812867581542</v>
      </c>
      <c r="K35" s="197">
        <v>141.1470832523371</v>
      </c>
      <c r="L35" s="197">
        <v>82.47251446936923</v>
      </c>
      <c r="M35" s="197">
        <v>71.686726327746555</v>
      </c>
      <c r="N35" s="197">
        <v>105.1202034211743</v>
      </c>
      <c r="O35" s="213">
        <v>96.732695154066477</v>
      </c>
      <c r="P35" s="227">
        <v>91.419694656303989</v>
      </c>
    </row>
    <row r="36" spans="1:16" ht="20.149999999999999" customHeight="1" x14ac:dyDescent="0.2">
      <c r="A36" s="560"/>
      <c r="B36" s="552" t="s">
        <v>153</v>
      </c>
      <c r="C36" s="554"/>
      <c r="D36" s="180">
        <v>796.9669922868917</v>
      </c>
      <c r="E36" s="195">
        <v>759.53135783206392</v>
      </c>
      <c r="F36" s="195">
        <v>630.56084966660865</v>
      </c>
      <c r="G36" s="195">
        <v>608.16827205058792</v>
      </c>
      <c r="H36" s="195">
        <v>642.13785401376595</v>
      </c>
      <c r="I36" s="195">
        <v>613.45872563666057</v>
      </c>
      <c r="J36" s="195">
        <v>524.39849969870068</v>
      </c>
      <c r="K36" s="195">
        <v>479.58026014480873</v>
      </c>
      <c r="L36" s="195">
        <v>778.12179243898277</v>
      </c>
      <c r="M36" s="195">
        <v>805.10746195520596</v>
      </c>
      <c r="N36" s="195">
        <v>812.75816846274597</v>
      </c>
      <c r="O36" s="211">
        <v>785.99808902114489</v>
      </c>
      <c r="P36" s="225">
        <v>687.40108073969725</v>
      </c>
    </row>
    <row r="37" spans="1:16" ht="20.149999999999999" customHeight="1" x14ac:dyDescent="0.2">
      <c r="A37" s="560"/>
      <c r="B37" s="173"/>
      <c r="C37" s="176" t="s">
        <v>85</v>
      </c>
      <c r="D37" s="182">
        <v>100.71048124425228</v>
      </c>
      <c r="E37" s="197">
        <v>100.04759953812743</v>
      </c>
      <c r="F37" s="197">
        <v>86.64200887221412</v>
      </c>
      <c r="G37" s="197">
        <v>76.498575878656823</v>
      </c>
      <c r="H37" s="197">
        <v>97.737810462144168</v>
      </c>
      <c r="I37" s="197">
        <v>99.718786066252036</v>
      </c>
      <c r="J37" s="197">
        <v>78.417875584299253</v>
      </c>
      <c r="K37" s="197">
        <v>67.348237960660555</v>
      </c>
      <c r="L37" s="197">
        <v>121.60447960076274</v>
      </c>
      <c r="M37" s="197">
        <v>98.133390482061429</v>
      </c>
      <c r="N37" s="197">
        <v>93.925769140165045</v>
      </c>
      <c r="O37" s="213">
        <v>99.668015437249608</v>
      </c>
      <c r="P37" s="227">
        <v>93.203306674717695</v>
      </c>
    </row>
    <row r="38" spans="1:16" ht="20.149999999999999" customHeight="1" x14ac:dyDescent="0.2">
      <c r="A38" s="560"/>
      <c r="B38" s="552" t="s">
        <v>237</v>
      </c>
      <c r="C38" s="553"/>
      <c r="D38" s="183">
        <v>47922741</v>
      </c>
      <c r="E38" s="198">
        <v>35438366</v>
      </c>
      <c r="F38" s="198">
        <v>41250408</v>
      </c>
      <c r="G38" s="198">
        <v>35565863</v>
      </c>
      <c r="H38" s="198">
        <v>34901284</v>
      </c>
      <c r="I38" s="198">
        <v>35314365</v>
      </c>
      <c r="J38" s="198">
        <v>27934341</v>
      </c>
      <c r="K38" s="198">
        <v>38304507</v>
      </c>
      <c r="L38" s="198">
        <v>58843204</v>
      </c>
      <c r="M38" s="198">
        <v>55534622</v>
      </c>
      <c r="N38" s="198">
        <v>61353895</v>
      </c>
      <c r="O38" s="214">
        <v>47464774</v>
      </c>
      <c r="P38" s="228">
        <v>519828370</v>
      </c>
    </row>
    <row r="39" spans="1:16" ht="20.149999999999999" customHeight="1" x14ac:dyDescent="0.2">
      <c r="A39" s="562"/>
      <c r="B39" s="175"/>
      <c r="C39" s="178" t="s">
        <v>85</v>
      </c>
      <c r="D39" s="186">
        <v>98.788479720505606</v>
      </c>
      <c r="E39" s="201">
        <v>71.109838584059176</v>
      </c>
      <c r="F39" s="201">
        <v>76.143583633799096</v>
      </c>
      <c r="G39" s="201">
        <v>78.551957573740097</v>
      </c>
      <c r="H39" s="201">
        <v>97.054787553217579</v>
      </c>
      <c r="I39" s="201">
        <v>87.976466276929187</v>
      </c>
      <c r="J39" s="201">
        <v>59.558229761008199</v>
      </c>
      <c r="K39" s="201">
        <v>95.06007350331565</v>
      </c>
      <c r="L39" s="201">
        <v>100.2902720341402</v>
      </c>
      <c r="M39" s="201">
        <v>70.348615071014265</v>
      </c>
      <c r="N39" s="201">
        <v>98.734959585044038</v>
      </c>
      <c r="O39" s="217">
        <v>96.411557539022596</v>
      </c>
      <c r="P39" s="231">
        <v>85.206178371605517</v>
      </c>
    </row>
    <row r="40" spans="1:16" ht="20.149999999999999" customHeight="1" x14ac:dyDescent="0.2">
      <c r="A40" s="563" t="s">
        <v>128</v>
      </c>
      <c r="B40" s="557" t="s">
        <v>215</v>
      </c>
      <c r="C40" s="558"/>
      <c r="D40" s="187">
        <v>111375</v>
      </c>
      <c r="E40" s="202">
        <v>86987</v>
      </c>
      <c r="F40" s="202">
        <v>84813</v>
      </c>
      <c r="G40" s="202">
        <v>79673.399999999994</v>
      </c>
      <c r="H40" s="202">
        <v>78281.200000000012</v>
      </c>
      <c r="I40" s="202">
        <v>82004.800000000003</v>
      </c>
      <c r="J40" s="202">
        <v>72612</v>
      </c>
      <c r="K40" s="202">
        <v>118705.20000000001</v>
      </c>
      <c r="L40" s="202">
        <v>96599</v>
      </c>
      <c r="M40" s="202">
        <v>121720.8</v>
      </c>
      <c r="N40" s="202">
        <v>135713.20000000001</v>
      </c>
      <c r="O40" s="218">
        <v>110017.4</v>
      </c>
      <c r="P40" s="232">
        <v>1178502</v>
      </c>
    </row>
    <row r="41" spans="1:16" ht="20.149999999999999" customHeight="1" x14ac:dyDescent="0.2">
      <c r="A41" s="560"/>
      <c r="B41" s="173"/>
      <c r="C41" s="176" t="s">
        <v>85</v>
      </c>
      <c r="D41" s="182">
        <v>99.126353058031299</v>
      </c>
      <c r="E41" s="197">
        <v>76.290466300885456</v>
      </c>
      <c r="F41" s="197">
        <v>69.936061191270554</v>
      </c>
      <c r="G41" s="197">
        <v>87.672073999247317</v>
      </c>
      <c r="H41" s="197">
        <v>111.35891931723292</v>
      </c>
      <c r="I41" s="197">
        <v>95.442647563736244</v>
      </c>
      <c r="J41" s="197">
        <v>71.16039902038321</v>
      </c>
      <c r="K41" s="197">
        <v>156.72329318382563</v>
      </c>
      <c r="L41" s="197">
        <v>82.840586819291602</v>
      </c>
      <c r="M41" s="197">
        <v>84.469087653798383</v>
      </c>
      <c r="N41" s="197">
        <v>124.99051380195768</v>
      </c>
      <c r="O41" s="213">
        <v>102.18834233996586</v>
      </c>
      <c r="P41" s="227">
        <v>142.78029657058912</v>
      </c>
    </row>
    <row r="42" spans="1:16" ht="20.149999999999999" customHeight="1" x14ac:dyDescent="0.2">
      <c r="A42" s="560"/>
      <c r="B42" s="552" t="s">
        <v>153</v>
      </c>
      <c r="C42" s="554"/>
      <c r="D42" s="180">
        <v>732.64641077441081</v>
      </c>
      <c r="E42" s="195">
        <v>683.8096727097153</v>
      </c>
      <c r="F42" s="195">
        <v>569.82222065013616</v>
      </c>
      <c r="G42" s="195">
        <v>567.15434511392766</v>
      </c>
      <c r="H42" s="195">
        <v>562.38517038573752</v>
      </c>
      <c r="I42" s="195">
        <v>505.75922385031117</v>
      </c>
      <c r="J42" s="195">
        <v>384.27233790558034</v>
      </c>
      <c r="K42" s="195">
        <v>278.4808668870445</v>
      </c>
      <c r="L42" s="195">
        <v>611.39865837120465</v>
      </c>
      <c r="M42" s="195">
        <v>589.81035287313262</v>
      </c>
      <c r="N42" s="195">
        <v>569.74915483534392</v>
      </c>
      <c r="O42" s="211">
        <v>586.88977379941718</v>
      </c>
      <c r="P42" s="225">
        <v>554.77082601472034</v>
      </c>
    </row>
    <row r="43" spans="1:16" ht="20.149999999999999" customHeight="1" x14ac:dyDescent="0.2">
      <c r="A43" s="560"/>
      <c r="B43" s="173"/>
      <c r="C43" s="176" t="s">
        <v>85</v>
      </c>
      <c r="D43" s="190">
        <v>114.66419689162346</v>
      </c>
      <c r="E43" s="205">
        <v>119.35839650390383</v>
      </c>
      <c r="F43" s="205">
        <v>105.62101922455895</v>
      </c>
      <c r="G43" s="205">
        <v>84.768024432919674</v>
      </c>
      <c r="H43" s="205">
        <v>82.436316082474946</v>
      </c>
      <c r="I43" s="205">
        <v>95.864360266163018</v>
      </c>
      <c r="J43" s="205">
        <v>74.973728738760641</v>
      </c>
      <c r="K43" s="205">
        <v>47.434013104819464</v>
      </c>
      <c r="L43" s="205">
        <v>120.85709206070641</v>
      </c>
      <c r="M43" s="205">
        <v>92.020345947852704</v>
      </c>
      <c r="N43" s="205">
        <v>76.682355209830064</v>
      </c>
      <c r="O43" s="221">
        <v>86.278618179524941</v>
      </c>
      <c r="P43" s="235">
        <v>90.680851706459947</v>
      </c>
    </row>
    <row r="44" spans="1:16" ht="20.149999999999999" customHeight="1" x14ac:dyDescent="0.2">
      <c r="A44" s="560"/>
      <c r="B44" s="552" t="s">
        <v>237</v>
      </c>
      <c r="C44" s="553"/>
      <c r="D44" s="183">
        <v>81598494</v>
      </c>
      <c r="E44" s="198">
        <v>59482552</v>
      </c>
      <c r="F44" s="198">
        <v>48328332</v>
      </c>
      <c r="G44" s="198">
        <v>45187115</v>
      </c>
      <c r="H44" s="198">
        <v>44024186</v>
      </c>
      <c r="I44" s="198">
        <v>41474684</v>
      </c>
      <c r="J44" s="198">
        <v>27902783</v>
      </c>
      <c r="K44" s="198">
        <v>33057127</v>
      </c>
      <c r="L44" s="198">
        <v>59060499</v>
      </c>
      <c r="M44" s="198">
        <v>71792188</v>
      </c>
      <c r="N44" s="198">
        <v>77322481</v>
      </c>
      <c r="O44" s="214">
        <v>64568087</v>
      </c>
      <c r="P44" s="228">
        <v>653798528</v>
      </c>
    </row>
    <row r="45" spans="1:16" ht="20.149999999999999" customHeight="1" x14ac:dyDescent="0.2">
      <c r="A45" s="560"/>
      <c r="B45" s="174"/>
      <c r="C45" s="177" t="s">
        <v>85</v>
      </c>
      <c r="D45" s="188">
        <v>113.66243664194681</v>
      </c>
      <c r="E45" s="203">
        <v>91.059077262087982</v>
      </c>
      <c r="F45" s="203">
        <v>73.867180635731174</v>
      </c>
      <c r="G45" s="203">
        <v>74.317885108529381</v>
      </c>
      <c r="H45" s="203">
        <v>91.800190714382381</v>
      </c>
      <c r="I45" s="203">
        <v>91.495483508064382</v>
      </c>
      <c r="J45" s="203">
        <v>53.351604530961794</v>
      </c>
      <c r="K45" s="203">
        <v>74.340147427120471</v>
      </c>
      <c r="L45" s="203">
        <v>100.11872427582065</v>
      </c>
      <c r="M45" s="203">
        <v>77.728746678020201</v>
      </c>
      <c r="N45" s="203">
        <v>95.845669772208851</v>
      </c>
      <c r="O45" s="219">
        <v>88.166689711484963</v>
      </c>
      <c r="P45" s="233">
        <v>129.47438899921963</v>
      </c>
    </row>
    <row r="46" spans="1:16" ht="20.149999999999999" customHeight="1" x14ac:dyDescent="0.2">
      <c r="A46" s="561" t="s">
        <v>130</v>
      </c>
      <c r="B46" s="555" t="s">
        <v>215</v>
      </c>
      <c r="C46" s="556"/>
      <c r="D46" s="185">
        <v>23215.4</v>
      </c>
      <c r="E46" s="200">
        <v>18565.400000000001</v>
      </c>
      <c r="F46" s="200">
        <v>17398.2</v>
      </c>
      <c r="G46" s="200">
        <v>20800.400000000001</v>
      </c>
      <c r="H46" s="200">
        <v>19384.2</v>
      </c>
      <c r="I46" s="200">
        <v>19768.400000000001</v>
      </c>
      <c r="J46" s="200">
        <v>17880.400000000001</v>
      </c>
      <c r="K46" s="200">
        <v>19885.2</v>
      </c>
      <c r="L46" s="200">
        <v>17633.400000000001</v>
      </c>
      <c r="M46" s="200">
        <v>27207.200000000001</v>
      </c>
      <c r="N46" s="200">
        <v>32998.199999999997</v>
      </c>
      <c r="O46" s="216">
        <v>20162.400000000001</v>
      </c>
      <c r="P46" s="230">
        <v>254898.8</v>
      </c>
    </row>
    <row r="47" spans="1:16" ht="20.149999999999999" customHeight="1" x14ac:dyDescent="0.2">
      <c r="A47" s="560"/>
      <c r="B47" s="173"/>
      <c r="C47" s="176" t="s">
        <v>85</v>
      </c>
      <c r="D47" s="182">
        <v>87.953112687155254</v>
      </c>
      <c r="E47" s="197">
        <v>95.32694924392186</v>
      </c>
      <c r="F47" s="197">
        <v>78.578396834859902</v>
      </c>
      <c r="G47" s="197">
        <v>94.827012413893726</v>
      </c>
      <c r="H47" s="197">
        <v>111.26915791286378</v>
      </c>
      <c r="I47" s="197">
        <v>94.851593463011142</v>
      </c>
      <c r="J47" s="197">
        <v>85.299926533026735</v>
      </c>
      <c r="K47" s="197">
        <v>104.88085317355669</v>
      </c>
      <c r="L47" s="197">
        <v>65.883539763492692</v>
      </c>
      <c r="M47" s="197">
        <v>96.242920765636242</v>
      </c>
      <c r="N47" s="197">
        <v>113.56075401571009</v>
      </c>
      <c r="O47" s="213">
        <v>67.580141311488589</v>
      </c>
      <c r="P47" s="227">
        <v>90.371266694521537</v>
      </c>
    </row>
    <row r="48" spans="1:16" ht="20.149999999999999" customHeight="1" x14ac:dyDescent="0.2">
      <c r="A48" s="560"/>
      <c r="B48" s="552" t="s">
        <v>153</v>
      </c>
      <c r="C48" s="554"/>
      <c r="D48" s="180">
        <v>554.72638851796648</v>
      </c>
      <c r="E48" s="195">
        <v>594.98868863584948</v>
      </c>
      <c r="F48" s="195">
        <v>596.82685565173404</v>
      </c>
      <c r="G48" s="195">
        <v>582.19375588930973</v>
      </c>
      <c r="H48" s="195">
        <v>612.75048751044665</v>
      </c>
      <c r="I48" s="195">
        <v>564.49818902895527</v>
      </c>
      <c r="J48" s="195">
        <v>538.63778215252455</v>
      </c>
      <c r="K48" s="195">
        <v>516.13179651197879</v>
      </c>
      <c r="L48" s="195">
        <v>668.33928794220049</v>
      </c>
      <c r="M48" s="195">
        <v>552.09646711164692</v>
      </c>
      <c r="N48" s="195">
        <v>413.63465279924361</v>
      </c>
      <c r="O48" s="211">
        <v>535.69986707931594</v>
      </c>
      <c r="P48" s="225">
        <v>551.61345600685445</v>
      </c>
    </row>
    <row r="49" spans="1:17" ht="20.149999999999999" customHeight="1" x14ac:dyDescent="0.2">
      <c r="A49" s="560"/>
      <c r="B49" s="173"/>
      <c r="C49" s="176" t="s">
        <v>85</v>
      </c>
      <c r="D49" s="182">
        <v>83.874936753218719</v>
      </c>
      <c r="E49" s="197">
        <v>94.70605229993761</v>
      </c>
      <c r="F49" s="197">
        <v>101.47673486085391</v>
      </c>
      <c r="G49" s="197">
        <v>84.878671611517746</v>
      </c>
      <c r="H49" s="197">
        <v>85.368402236153614</v>
      </c>
      <c r="I49" s="197">
        <v>98.272117821202087</v>
      </c>
      <c r="J49" s="197">
        <v>97.720215359456603</v>
      </c>
      <c r="K49" s="197">
        <v>80.976378366469007</v>
      </c>
      <c r="L49" s="197">
        <v>134.35101501854092</v>
      </c>
      <c r="M49" s="197">
        <v>90.570917455847848</v>
      </c>
      <c r="N49" s="197">
        <v>73.407059037940925</v>
      </c>
      <c r="O49" s="213">
        <v>109.27147552597634</v>
      </c>
      <c r="P49" s="227">
        <v>92.931038458750663</v>
      </c>
    </row>
    <row r="50" spans="1:17" ht="20.149999999999999" customHeight="1" x14ac:dyDescent="0.2">
      <c r="A50" s="560"/>
      <c r="B50" s="552" t="s">
        <v>237</v>
      </c>
      <c r="C50" s="553"/>
      <c r="D50" s="183">
        <v>12878195</v>
      </c>
      <c r="E50" s="198">
        <v>11046203</v>
      </c>
      <c r="F50" s="198">
        <v>10383713</v>
      </c>
      <c r="G50" s="198">
        <v>12109863</v>
      </c>
      <c r="H50" s="198">
        <v>11877678</v>
      </c>
      <c r="I50" s="198">
        <v>11159226</v>
      </c>
      <c r="J50" s="198">
        <v>9631059</v>
      </c>
      <c r="K50" s="198">
        <v>10263384</v>
      </c>
      <c r="L50" s="198">
        <v>11785094</v>
      </c>
      <c r="M50" s="198">
        <v>15020999</v>
      </c>
      <c r="N50" s="198">
        <v>13649199</v>
      </c>
      <c r="O50" s="214">
        <v>10800995</v>
      </c>
      <c r="P50" s="228">
        <v>140605608</v>
      </c>
    </row>
    <row r="51" spans="1:17" ht="20.149999999999999" customHeight="1" x14ac:dyDescent="0.2">
      <c r="A51" s="564"/>
      <c r="B51" s="173"/>
      <c r="C51" s="176" t="s">
        <v>85</v>
      </c>
      <c r="D51" s="182">
        <v>73.770617638838658</v>
      </c>
      <c r="E51" s="197">
        <v>90.280390406883612</v>
      </c>
      <c r="F51" s="197">
        <v>79.738791414020397</v>
      </c>
      <c r="G51" s="197">
        <v>80.487908465802022</v>
      </c>
      <c r="H51" s="197">
        <v>94.9887022918345</v>
      </c>
      <c r="I51" s="197">
        <v>93.212669683257914</v>
      </c>
      <c r="J51" s="197">
        <v>83.355271909532007</v>
      </c>
      <c r="K51" s="197">
        <v>84.928716499800089</v>
      </c>
      <c r="L51" s="197">
        <v>88.515204402396449</v>
      </c>
      <c r="M51" s="197">
        <v>87.168096323741437</v>
      </c>
      <c r="N51" s="197">
        <v>83.361609744243182</v>
      </c>
      <c r="O51" s="213">
        <v>73.845817573603483</v>
      </c>
      <c r="P51" s="227">
        <v>83.982956607545944</v>
      </c>
    </row>
    <row r="52" spans="1:17" s="169" customFormat="1" ht="20.149999999999999" customHeight="1" x14ac:dyDescent="0.25">
      <c r="A52" s="549" t="s">
        <v>137</v>
      </c>
      <c r="B52" s="550"/>
      <c r="C52" s="551"/>
      <c r="D52" s="179" t="s">
        <v>136</v>
      </c>
      <c r="E52" s="179" t="s">
        <v>138</v>
      </c>
      <c r="F52" s="179" t="s">
        <v>139</v>
      </c>
      <c r="G52" s="179" t="s">
        <v>140</v>
      </c>
      <c r="H52" s="179" t="s">
        <v>141</v>
      </c>
      <c r="I52" s="179" t="s">
        <v>142</v>
      </c>
      <c r="J52" s="179" t="s">
        <v>131</v>
      </c>
      <c r="K52" s="179" t="s">
        <v>143</v>
      </c>
      <c r="L52" s="179" t="s">
        <v>145</v>
      </c>
      <c r="M52" s="179" t="s">
        <v>146</v>
      </c>
      <c r="N52" s="179" t="s">
        <v>147</v>
      </c>
      <c r="O52" s="210" t="s">
        <v>150</v>
      </c>
      <c r="P52" s="224" t="s">
        <v>230</v>
      </c>
    </row>
    <row r="53" spans="1:17" ht="20.149999999999999" customHeight="1" x14ac:dyDescent="0.2">
      <c r="A53" s="559" t="s">
        <v>78</v>
      </c>
      <c r="B53" s="552" t="s">
        <v>215</v>
      </c>
      <c r="C53" s="553"/>
      <c r="D53" s="180">
        <v>9</v>
      </c>
      <c r="E53" s="195">
        <v>6</v>
      </c>
      <c r="F53" s="195">
        <v>1</v>
      </c>
      <c r="G53" s="195">
        <v>6</v>
      </c>
      <c r="H53" s="195">
        <v>6.3</v>
      </c>
      <c r="I53" s="195">
        <v>0</v>
      </c>
      <c r="J53" s="195">
        <v>0</v>
      </c>
      <c r="K53" s="195">
        <v>1</v>
      </c>
      <c r="L53" s="195">
        <v>1</v>
      </c>
      <c r="M53" s="195">
        <v>4</v>
      </c>
      <c r="N53" s="195">
        <v>4.3</v>
      </c>
      <c r="O53" s="211">
        <v>4</v>
      </c>
      <c r="P53" s="225">
        <v>42.599999999999994</v>
      </c>
    </row>
    <row r="54" spans="1:17" ht="20.149999999999999" customHeight="1" x14ac:dyDescent="0.2">
      <c r="A54" s="560"/>
      <c r="B54" s="173"/>
      <c r="C54" s="176" t="s">
        <v>85</v>
      </c>
      <c r="D54" s="191">
        <v>720</v>
      </c>
      <c r="E54" s="206">
        <v>0</v>
      </c>
      <c r="F54" s="206">
        <v>13.793103448275861</v>
      </c>
      <c r="G54" s="206">
        <v>480</v>
      </c>
      <c r="H54" s="206">
        <v>105</v>
      </c>
      <c r="I54" s="206">
        <v>0</v>
      </c>
      <c r="J54" s="206">
        <v>0</v>
      </c>
      <c r="K54" s="206">
        <v>10.75268817204301</v>
      </c>
      <c r="L54" s="206">
        <v>13.793103448275861</v>
      </c>
      <c r="M54" s="206">
        <v>66.666666666666657</v>
      </c>
      <c r="N54" s="206">
        <v>71.666666666666671</v>
      </c>
      <c r="O54" s="222">
        <v>55.555555555555557</v>
      </c>
      <c r="P54" s="236">
        <v>66.355140186915875</v>
      </c>
    </row>
    <row r="55" spans="1:17" ht="20.149999999999999" customHeight="1" x14ac:dyDescent="0.2">
      <c r="A55" s="563"/>
      <c r="B55" s="552" t="s">
        <v>153</v>
      </c>
      <c r="C55" s="554"/>
      <c r="D55" s="192">
        <v>4200</v>
      </c>
      <c r="E55" s="195">
        <v>2700</v>
      </c>
      <c r="F55" s="195">
        <v>10800</v>
      </c>
      <c r="G55" s="195">
        <v>2700</v>
      </c>
      <c r="H55" s="195">
        <v>2593.6507936507937</v>
      </c>
      <c r="I55" s="195">
        <v>0</v>
      </c>
      <c r="J55" s="195">
        <v>0</v>
      </c>
      <c r="K55" s="208">
        <v>10800</v>
      </c>
      <c r="L55" s="195">
        <v>10800</v>
      </c>
      <c r="M55" s="195">
        <v>5702.5</v>
      </c>
      <c r="N55" s="195">
        <v>2665.1162790697676</v>
      </c>
      <c r="O55" s="211">
        <v>7236</v>
      </c>
      <c r="P55" s="225">
        <v>4275.9154929577471</v>
      </c>
    </row>
    <row r="56" spans="1:17" ht="20.149999999999999" customHeight="1" x14ac:dyDescent="0.2">
      <c r="A56" s="560"/>
      <c r="B56" s="173"/>
      <c r="C56" s="176" t="s">
        <v>85</v>
      </c>
      <c r="D56" s="191">
        <v>52.5</v>
      </c>
      <c r="E56" s="206">
        <v>0</v>
      </c>
      <c r="F56" s="206">
        <v>313.2</v>
      </c>
      <c r="G56" s="206">
        <v>33.75</v>
      </c>
      <c r="H56" s="206">
        <v>103.74603174603175</v>
      </c>
      <c r="I56" s="206">
        <v>0</v>
      </c>
      <c r="J56" s="206">
        <v>0</v>
      </c>
      <c r="K56" s="206">
        <v>615.44117647058818</v>
      </c>
      <c r="L56" s="206">
        <v>313.2</v>
      </c>
      <c r="M56" s="206">
        <v>228.10000000000002</v>
      </c>
      <c r="N56" s="206">
        <v>106.6046511627907</v>
      </c>
      <c r="O56" s="222">
        <v>211.78536585365856</v>
      </c>
      <c r="P56" s="236">
        <v>141.4436184294556</v>
      </c>
    </row>
    <row r="57" spans="1:17" ht="20.149999999999999" customHeight="1" x14ac:dyDescent="0.2">
      <c r="A57" s="560"/>
      <c r="B57" s="552" t="s">
        <v>237</v>
      </c>
      <c r="C57" s="553"/>
      <c r="D57" s="193">
        <v>37800</v>
      </c>
      <c r="E57" s="198">
        <v>16200</v>
      </c>
      <c r="F57" s="198">
        <v>10800</v>
      </c>
      <c r="G57" s="198">
        <v>16200</v>
      </c>
      <c r="H57" s="198">
        <v>16340</v>
      </c>
      <c r="I57" s="198">
        <v>0</v>
      </c>
      <c r="J57" s="198">
        <v>0</v>
      </c>
      <c r="K57" s="209">
        <v>10800</v>
      </c>
      <c r="L57" s="198">
        <v>10800</v>
      </c>
      <c r="M57" s="198">
        <v>22810</v>
      </c>
      <c r="N57" s="198">
        <v>11460</v>
      </c>
      <c r="O57" s="214">
        <v>28944</v>
      </c>
      <c r="P57" s="228">
        <v>182154</v>
      </c>
    </row>
    <row r="58" spans="1:17" ht="20.149999999999999" customHeight="1" x14ac:dyDescent="0.2">
      <c r="A58" s="560"/>
      <c r="B58" s="174"/>
      <c r="C58" s="177" t="s">
        <v>85</v>
      </c>
      <c r="D58" s="191">
        <v>378</v>
      </c>
      <c r="E58" s="207">
        <v>0</v>
      </c>
      <c r="F58" s="207">
        <v>43.2</v>
      </c>
      <c r="G58" s="207">
        <v>162</v>
      </c>
      <c r="H58" s="207">
        <v>108.93333333333332</v>
      </c>
      <c r="I58" s="207">
        <v>0</v>
      </c>
      <c r="J58" s="207">
        <v>0</v>
      </c>
      <c r="K58" s="207">
        <v>66.17647058823529</v>
      </c>
      <c r="L58" s="207">
        <v>43.2</v>
      </c>
      <c r="M58" s="207">
        <v>152.06666666666666</v>
      </c>
      <c r="N58" s="207">
        <v>76.400000000000006</v>
      </c>
      <c r="O58" s="223">
        <v>117.65853658536585</v>
      </c>
      <c r="P58" s="236">
        <v>93.855111294311627</v>
      </c>
    </row>
    <row r="59" spans="1:17" ht="20.149999999999999" customHeight="1" x14ac:dyDescent="0.2">
      <c r="A59" s="561" t="s">
        <v>152</v>
      </c>
      <c r="B59" s="555" t="s">
        <v>215</v>
      </c>
      <c r="C59" s="556"/>
      <c r="D59" s="185">
        <v>0</v>
      </c>
      <c r="E59" s="200">
        <v>0</v>
      </c>
      <c r="F59" s="200">
        <v>0</v>
      </c>
      <c r="G59" s="200">
        <v>0</v>
      </c>
      <c r="H59" s="200">
        <v>0</v>
      </c>
      <c r="I59" s="200">
        <v>0</v>
      </c>
      <c r="J59" s="200">
        <v>0</v>
      </c>
      <c r="K59" s="200">
        <v>0</v>
      </c>
      <c r="L59" s="200">
        <v>0</v>
      </c>
      <c r="M59" s="200">
        <v>0</v>
      </c>
      <c r="N59" s="200">
        <v>0</v>
      </c>
      <c r="O59" s="216">
        <v>0</v>
      </c>
      <c r="P59" s="230">
        <v>0</v>
      </c>
    </row>
    <row r="60" spans="1:17" ht="20.149999999999999" customHeight="1" x14ac:dyDescent="0.2">
      <c r="A60" s="560"/>
      <c r="B60" s="173"/>
      <c r="C60" s="176" t="s">
        <v>85</v>
      </c>
      <c r="D60" s="191" t="s">
        <v>243</v>
      </c>
      <c r="E60" s="206" t="s">
        <v>243</v>
      </c>
      <c r="F60" s="206" t="s">
        <v>243</v>
      </c>
      <c r="G60" s="206" t="s">
        <v>243</v>
      </c>
      <c r="H60" s="206" t="s">
        <v>243</v>
      </c>
      <c r="I60" s="206" t="s">
        <v>243</v>
      </c>
      <c r="J60" s="206" t="s">
        <v>243</v>
      </c>
      <c r="K60" s="206" t="s">
        <v>243</v>
      </c>
      <c r="L60" s="206" t="s">
        <v>243</v>
      </c>
      <c r="M60" s="206" t="s">
        <v>243</v>
      </c>
      <c r="N60" s="206" t="s">
        <v>243</v>
      </c>
      <c r="O60" s="222" t="s">
        <v>243</v>
      </c>
      <c r="P60" s="236" t="s">
        <v>243</v>
      </c>
    </row>
    <row r="61" spans="1:17" ht="20.149999999999999" customHeight="1" x14ac:dyDescent="0.2">
      <c r="A61" s="563" t="s">
        <v>267</v>
      </c>
      <c r="B61" s="552" t="s">
        <v>153</v>
      </c>
      <c r="C61" s="554"/>
      <c r="D61" s="180">
        <v>0</v>
      </c>
      <c r="E61" s="195">
        <v>0</v>
      </c>
      <c r="F61" s="195">
        <v>0</v>
      </c>
      <c r="G61" s="195">
        <v>0</v>
      </c>
      <c r="H61" s="195">
        <v>0</v>
      </c>
      <c r="I61" s="195">
        <v>0</v>
      </c>
      <c r="J61" s="195">
        <v>0</v>
      </c>
      <c r="K61" s="195">
        <v>0</v>
      </c>
      <c r="L61" s="195">
        <v>0</v>
      </c>
      <c r="M61" s="195">
        <v>0</v>
      </c>
      <c r="N61" s="195">
        <v>0</v>
      </c>
      <c r="O61" s="211">
        <v>0</v>
      </c>
      <c r="P61" s="225">
        <v>0</v>
      </c>
      <c r="Q61" s="238"/>
    </row>
    <row r="62" spans="1:17" ht="20.149999999999999" customHeight="1" x14ac:dyDescent="0.2">
      <c r="A62" s="560"/>
      <c r="B62" s="173"/>
      <c r="C62" s="176" t="s">
        <v>85</v>
      </c>
      <c r="D62" s="191" t="s">
        <v>243</v>
      </c>
      <c r="E62" s="206" t="s">
        <v>243</v>
      </c>
      <c r="F62" s="206" t="s">
        <v>243</v>
      </c>
      <c r="G62" s="206" t="s">
        <v>243</v>
      </c>
      <c r="H62" s="206" t="s">
        <v>243</v>
      </c>
      <c r="I62" s="206" t="s">
        <v>243</v>
      </c>
      <c r="J62" s="206" t="s">
        <v>243</v>
      </c>
      <c r="K62" s="206" t="s">
        <v>243</v>
      </c>
      <c r="L62" s="206" t="s">
        <v>243</v>
      </c>
      <c r="M62" s="206" t="s">
        <v>243</v>
      </c>
      <c r="N62" s="206" t="s">
        <v>243</v>
      </c>
      <c r="O62" s="222" t="s">
        <v>243</v>
      </c>
      <c r="P62" s="236" t="s">
        <v>243</v>
      </c>
    </row>
    <row r="63" spans="1:17" ht="20.149999999999999" customHeight="1" x14ac:dyDescent="0.2">
      <c r="A63" s="560"/>
      <c r="B63" s="552" t="s">
        <v>237</v>
      </c>
      <c r="C63" s="553"/>
      <c r="D63" s="180">
        <v>0</v>
      </c>
      <c r="E63" s="195">
        <v>0</v>
      </c>
      <c r="F63" s="195">
        <v>0</v>
      </c>
      <c r="G63" s="195">
        <v>0</v>
      </c>
      <c r="H63" s="195">
        <v>0</v>
      </c>
      <c r="I63" s="195">
        <v>0</v>
      </c>
      <c r="J63" s="195">
        <v>0</v>
      </c>
      <c r="K63" s="195">
        <v>0</v>
      </c>
      <c r="L63" s="195">
        <v>0</v>
      </c>
      <c r="M63" s="195">
        <v>0</v>
      </c>
      <c r="N63" s="195">
        <v>0</v>
      </c>
      <c r="O63" s="211">
        <v>0</v>
      </c>
      <c r="P63" s="225">
        <v>0</v>
      </c>
    </row>
    <row r="64" spans="1:17" ht="20.149999999999999" customHeight="1" x14ac:dyDescent="0.2">
      <c r="A64" s="562"/>
      <c r="B64" s="175"/>
      <c r="C64" s="178" t="s">
        <v>85</v>
      </c>
      <c r="D64" s="194" t="s">
        <v>243</v>
      </c>
      <c r="E64" s="207" t="s">
        <v>243</v>
      </c>
      <c r="F64" s="207" t="s">
        <v>243</v>
      </c>
      <c r="G64" s="207" t="s">
        <v>243</v>
      </c>
      <c r="H64" s="207" t="s">
        <v>243</v>
      </c>
      <c r="I64" s="207" t="s">
        <v>243</v>
      </c>
      <c r="J64" s="207" t="s">
        <v>243</v>
      </c>
      <c r="K64" s="207" t="s">
        <v>243</v>
      </c>
      <c r="L64" s="207" t="s">
        <v>243</v>
      </c>
      <c r="M64" s="207" t="s">
        <v>243</v>
      </c>
      <c r="N64" s="207" t="s">
        <v>243</v>
      </c>
      <c r="O64" s="223" t="s">
        <v>243</v>
      </c>
      <c r="P64" s="237" t="s">
        <v>243</v>
      </c>
    </row>
    <row r="65" spans="1:17" ht="20.149999999999999" customHeight="1" x14ac:dyDescent="0.2">
      <c r="A65" s="560" t="s">
        <v>154</v>
      </c>
      <c r="B65" s="557" t="s">
        <v>215</v>
      </c>
      <c r="C65" s="558"/>
      <c r="D65" s="187">
        <v>365</v>
      </c>
      <c r="E65" s="202">
        <v>352</v>
      </c>
      <c r="F65" s="202">
        <v>350</v>
      </c>
      <c r="G65" s="202">
        <v>340</v>
      </c>
      <c r="H65" s="202">
        <v>314</v>
      </c>
      <c r="I65" s="202">
        <v>295</v>
      </c>
      <c r="J65" s="202">
        <v>377</v>
      </c>
      <c r="K65" s="202">
        <v>315.7</v>
      </c>
      <c r="L65" s="202">
        <v>416.35</v>
      </c>
      <c r="M65" s="202">
        <v>436</v>
      </c>
      <c r="N65" s="202">
        <v>391</v>
      </c>
      <c r="O65" s="218">
        <v>580</v>
      </c>
      <c r="P65" s="232">
        <v>4532.05</v>
      </c>
    </row>
    <row r="66" spans="1:17" ht="20.149999999999999" customHeight="1" x14ac:dyDescent="0.2">
      <c r="A66" s="560"/>
      <c r="B66" s="173"/>
      <c r="C66" s="176" t="s">
        <v>85</v>
      </c>
      <c r="D66" s="182">
        <v>146.23397435897436</v>
      </c>
      <c r="E66" s="197">
        <v>126.16487455197132</v>
      </c>
      <c r="F66" s="197">
        <v>79.635949943117183</v>
      </c>
      <c r="G66" s="197">
        <v>179.93226079593566</v>
      </c>
      <c r="H66" s="197">
        <v>149.66634890371782</v>
      </c>
      <c r="I66" s="197">
        <v>102.55875399805312</v>
      </c>
      <c r="J66" s="197">
        <v>121.61290322580645</v>
      </c>
      <c r="K66" s="197">
        <v>88.007359500446029</v>
      </c>
      <c r="L66" s="197">
        <v>113.69470234844347</v>
      </c>
      <c r="M66" s="197">
        <v>109.61383748994369</v>
      </c>
      <c r="N66" s="197">
        <v>99.974431091792368</v>
      </c>
      <c r="O66" s="213">
        <v>141.7261264783501</v>
      </c>
      <c r="P66" s="227">
        <v>116.57946454294765</v>
      </c>
    </row>
    <row r="67" spans="1:17" ht="20.149999999999999" customHeight="1" x14ac:dyDescent="0.2">
      <c r="A67" s="560"/>
      <c r="B67" s="552" t="s">
        <v>153</v>
      </c>
      <c r="C67" s="554"/>
      <c r="D67" s="180">
        <v>1570.3917808219178</v>
      </c>
      <c r="E67" s="195">
        <v>1570.7755681818182</v>
      </c>
      <c r="F67" s="195">
        <v>1572.6314285714286</v>
      </c>
      <c r="G67" s="195">
        <v>1578.7588235294118</v>
      </c>
      <c r="H67" s="195">
        <v>1589.4426751592357</v>
      </c>
      <c r="I67" s="195">
        <v>1580.9627118644069</v>
      </c>
      <c r="J67" s="195">
        <v>1571.9655172413793</v>
      </c>
      <c r="K67" s="195">
        <v>1525.0681026290783</v>
      </c>
      <c r="L67" s="195">
        <v>1440.9319082502702</v>
      </c>
      <c r="M67" s="195">
        <v>1519.7798165137615</v>
      </c>
      <c r="N67" s="195">
        <v>1564.005115089514</v>
      </c>
      <c r="O67" s="211">
        <v>1091.1931034482759</v>
      </c>
      <c r="P67" s="225">
        <v>1491.5640824792315</v>
      </c>
    </row>
    <row r="68" spans="1:17" ht="20.149999999999999" customHeight="1" x14ac:dyDescent="0.2">
      <c r="A68" s="560"/>
      <c r="B68" s="173"/>
      <c r="C68" s="176" t="s">
        <v>85</v>
      </c>
      <c r="D68" s="182">
        <v>102.24320851739851</v>
      </c>
      <c r="E68" s="197">
        <v>103.9730447266257</v>
      </c>
      <c r="F68" s="197">
        <v>137.57942451075738</v>
      </c>
      <c r="G68" s="197">
        <v>102.65382034139144</v>
      </c>
      <c r="H68" s="197">
        <v>103.36797062876863</v>
      </c>
      <c r="I68" s="197">
        <v>101.45871677130762</v>
      </c>
      <c r="J68" s="197">
        <v>102.72984871085833</v>
      </c>
      <c r="K68" s="197">
        <v>106.51929160908564</v>
      </c>
      <c r="L68" s="197">
        <v>96.874084774121528</v>
      </c>
      <c r="M68" s="197">
        <v>100.58430003136689</v>
      </c>
      <c r="N68" s="197">
        <v>102.8276138854909</v>
      </c>
      <c r="O68" s="213">
        <v>72.234799671173107</v>
      </c>
      <c r="P68" s="227">
        <v>101.45406258060991</v>
      </c>
    </row>
    <row r="69" spans="1:17" ht="20.149999999999999" customHeight="1" x14ac:dyDescent="0.2">
      <c r="A69" s="560"/>
      <c r="B69" s="552" t="s">
        <v>237</v>
      </c>
      <c r="C69" s="553"/>
      <c r="D69" s="183">
        <v>573193</v>
      </c>
      <c r="E69" s="198">
        <v>552913</v>
      </c>
      <c r="F69" s="198">
        <v>550421</v>
      </c>
      <c r="G69" s="198">
        <v>536778</v>
      </c>
      <c r="H69" s="198">
        <v>499085</v>
      </c>
      <c r="I69" s="198">
        <v>466384</v>
      </c>
      <c r="J69" s="198">
        <v>592631</v>
      </c>
      <c r="K69" s="198">
        <v>481464</v>
      </c>
      <c r="L69" s="198">
        <v>599932</v>
      </c>
      <c r="M69" s="198">
        <v>662624</v>
      </c>
      <c r="N69" s="198">
        <v>611526</v>
      </c>
      <c r="O69" s="214">
        <v>632892</v>
      </c>
      <c r="P69" s="228">
        <v>6759843</v>
      </c>
    </row>
    <row r="70" spans="1:17" ht="20.149999999999999" customHeight="1" x14ac:dyDescent="0.2">
      <c r="A70" s="560"/>
      <c r="B70" s="174"/>
      <c r="C70" s="177" t="s">
        <v>85</v>
      </c>
      <c r="D70" s="188">
        <v>149.51430732712524</v>
      </c>
      <c r="E70" s="203">
        <v>131.17746144721235</v>
      </c>
      <c r="F70" s="203">
        <v>109.56268163541543</v>
      </c>
      <c r="G70" s="203">
        <v>184.70733973366367</v>
      </c>
      <c r="H70" s="203">
        <v>154.70706757594544</v>
      </c>
      <c r="I70" s="203">
        <v>104.05479574306686</v>
      </c>
      <c r="J70" s="203">
        <v>124.93275149675351</v>
      </c>
      <c r="K70" s="203">
        <v>93.744815903736452</v>
      </c>
      <c r="L70" s="203">
        <v>110.14070233671627</v>
      </c>
      <c r="M70" s="203">
        <v>110.25431117677988</v>
      </c>
      <c r="N70" s="203">
        <v>102.80132198728444</v>
      </c>
      <c r="O70" s="219">
        <v>102.37558354334963</v>
      </c>
      <c r="P70" s="233">
        <v>118.27460291354205</v>
      </c>
    </row>
    <row r="71" spans="1:17" ht="20.149999999999999" customHeight="1" x14ac:dyDescent="0.2">
      <c r="A71" s="561" t="s">
        <v>155</v>
      </c>
      <c r="B71" s="555" t="s">
        <v>215</v>
      </c>
      <c r="C71" s="556"/>
      <c r="D71" s="185">
        <v>636</v>
      </c>
      <c r="E71" s="200">
        <v>765</v>
      </c>
      <c r="F71" s="200">
        <v>828</v>
      </c>
      <c r="G71" s="200">
        <v>804</v>
      </c>
      <c r="H71" s="200">
        <v>270</v>
      </c>
      <c r="I71" s="200">
        <v>285</v>
      </c>
      <c r="J71" s="200">
        <v>252</v>
      </c>
      <c r="K71" s="200">
        <v>234</v>
      </c>
      <c r="L71" s="200">
        <v>270</v>
      </c>
      <c r="M71" s="200">
        <v>693</v>
      </c>
      <c r="N71" s="200">
        <v>954</v>
      </c>
      <c r="O71" s="216">
        <v>1053</v>
      </c>
      <c r="P71" s="230">
        <v>7044</v>
      </c>
      <c r="Q71" s="239"/>
    </row>
    <row r="72" spans="1:17" ht="20.149999999999999" customHeight="1" x14ac:dyDescent="0.2">
      <c r="A72" s="560"/>
      <c r="B72" s="173"/>
      <c r="C72" s="176" t="s">
        <v>85</v>
      </c>
      <c r="D72" s="182">
        <v>150</v>
      </c>
      <c r="E72" s="197">
        <v>115.21084337349396</v>
      </c>
      <c r="F72" s="197">
        <v>173.22175732217573</v>
      </c>
      <c r="G72" s="197">
        <v>176.31578947368419</v>
      </c>
      <c r="H72" s="197">
        <v>209.30232558139537</v>
      </c>
      <c r="I72" s="197">
        <v>211.11111111111111</v>
      </c>
      <c r="J72" s="197">
        <v>215.38461538461539</v>
      </c>
      <c r="K72" s="197">
        <v>185.71428571428572</v>
      </c>
      <c r="L72" s="197">
        <v>250</v>
      </c>
      <c r="M72" s="197">
        <v>171.11111111111111</v>
      </c>
      <c r="N72" s="197">
        <v>140.7079646017699</v>
      </c>
      <c r="O72" s="213">
        <v>161.75115207373273</v>
      </c>
      <c r="P72" s="227">
        <v>161.15305422100207</v>
      </c>
    </row>
    <row r="73" spans="1:17" ht="20.149999999999999" customHeight="1" x14ac:dyDescent="0.2">
      <c r="A73" s="560"/>
      <c r="B73" s="552" t="s">
        <v>153</v>
      </c>
      <c r="C73" s="554"/>
      <c r="D73" s="180">
        <v>787.78301886792451</v>
      </c>
      <c r="E73" s="195">
        <v>789.81960784313731</v>
      </c>
      <c r="F73" s="195">
        <v>782.90579710144925</v>
      </c>
      <c r="G73" s="195">
        <v>735.00746268656712</v>
      </c>
      <c r="H73" s="195">
        <v>801.55555555555554</v>
      </c>
      <c r="I73" s="195">
        <v>809.57894736842104</v>
      </c>
      <c r="J73" s="195">
        <v>816.78571428571433</v>
      </c>
      <c r="K73" s="195">
        <v>809.48717948717945</v>
      </c>
      <c r="L73" s="195">
        <v>813.86666666666667</v>
      </c>
      <c r="M73" s="195">
        <v>780.38095238095241</v>
      </c>
      <c r="N73" s="195">
        <v>777.27044025157238</v>
      </c>
      <c r="O73" s="211">
        <v>772.90028490028487</v>
      </c>
      <c r="P73" s="225">
        <v>781.1984667802385</v>
      </c>
    </row>
    <row r="74" spans="1:17" ht="20.149999999999999" customHeight="1" x14ac:dyDescent="0.2">
      <c r="A74" s="560"/>
      <c r="B74" s="173"/>
      <c r="C74" s="176" t="s">
        <v>85</v>
      </c>
      <c r="D74" s="182">
        <v>97.424529677701614</v>
      </c>
      <c r="E74" s="197">
        <v>97.715710752346411</v>
      </c>
      <c r="F74" s="197">
        <v>94.89767237593324</v>
      </c>
      <c r="G74" s="197">
        <v>89.068137917904494</v>
      </c>
      <c r="H74" s="197">
        <v>106.21537407978086</v>
      </c>
      <c r="I74" s="197">
        <v>107.4662319515603</v>
      </c>
      <c r="J74" s="197">
        <v>108.34912536443152</v>
      </c>
      <c r="K74" s="197">
        <v>107.59006815968841</v>
      </c>
      <c r="L74" s="197">
        <v>107.71764705882354</v>
      </c>
      <c r="M74" s="197">
        <v>103.59039190897599</v>
      </c>
      <c r="N74" s="197">
        <v>103.17951218611181</v>
      </c>
      <c r="O74" s="213">
        <v>102.20558307334665</v>
      </c>
      <c r="P74" s="227">
        <v>99.784292761438422</v>
      </c>
    </row>
    <row r="75" spans="1:17" ht="20.149999999999999" customHeight="1" x14ac:dyDescent="0.2">
      <c r="A75" s="560"/>
      <c r="B75" s="552" t="s">
        <v>237</v>
      </c>
      <c r="C75" s="553"/>
      <c r="D75" s="183">
        <v>501030</v>
      </c>
      <c r="E75" s="198">
        <v>604212</v>
      </c>
      <c r="F75" s="198">
        <v>648246</v>
      </c>
      <c r="G75" s="198">
        <v>590946</v>
      </c>
      <c r="H75" s="198">
        <v>216420</v>
      </c>
      <c r="I75" s="198">
        <v>230730</v>
      </c>
      <c r="J75" s="198">
        <v>205830</v>
      </c>
      <c r="K75" s="198">
        <v>189420</v>
      </c>
      <c r="L75" s="198">
        <v>219744</v>
      </c>
      <c r="M75" s="198">
        <v>540804</v>
      </c>
      <c r="N75" s="198">
        <v>741516</v>
      </c>
      <c r="O75" s="214">
        <v>813864</v>
      </c>
      <c r="P75" s="228">
        <v>5502762</v>
      </c>
    </row>
    <row r="76" spans="1:17" ht="20.149999999999999" customHeight="1" x14ac:dyDescent="0.2">
      <c r="A76" s="564"/>
      <c r="B76" s="173"/>
      <c r="C76" s="176" t="s">
        <v>85</v>
      </c>
      <c r="D76" s="182">
        <v>146.13679451655244</v>
      </c>
      <c r="E76" s="197">
        <v>112.57909446618221</v>
      </c>
      <c r="F76" s="197">
        <v>164.38341574743248</v>
      </c>
      <c r="G76" s="197">
        <v>157.0411905394632</v>
      </c>
      <c r="H76" s="197">
        <v>222.31124807395992</v>
      </c>
      <c r="I76" s="197">
        <v>226.87315634218291</v>
      </c>
      <c r="J76" s="197">
        <v>233.36734693877551</v>
      </c>
      <c r="K76" s="197">
        <v>199.81012658227849</v>
      </c>
      <c r="L76" s="197">
        <v>269.29411764705884</v>
      </c>
      <c r="M76" s="197">
        <v>177.25467059980332</v>
      </c>
      <c r="N76" s="197">
        <v>145.18179148311307</v>
      </c>
      <c r="O76" s="213">
        <v>165.31870810481414</v>
      </c>
      <c r="P76" s="227">
        <v>160.80543541788427</v>
      </c>
    </row>
  </sheetData>
  <mergeCells count="74">
    <mergeCell ref="A71:A72"/>
    <mergeCell ref="A73:A74"/>
    <mergeCell ref="A75:A76"/>
    <mergeCell ref="A61:A62"/>
    <mergeCell ref="A63:A64"/>
    <mergeCell ref="A65:A66"/>
    <mergeCell ref="A67:A68"/>
    <mergeCell ref="A69:A70"/>
    <mergeCell ref="A50:A51"/>
    <mergeCell ref="A53:A54"/>
    <mergeCell ref="A55:A56"/>
    <mergeCell ref="A57:A58"/>
    <mergeCell ref="A59:A60"/>
    <mergeCell ref="A52:C52"/>
    <mergeCell ref="B53:C53"/>
    <mergeCell ref="B55:C55"/>
    <mergeCell ref="B57:C57"/>
    <mergeCell ref="B59:C59"/>
    <mergeCell ref="A40:A41"/>
    <mergeCell ref="A42:A43"/>
    <mergeCell ref="A44:A45"/>
    <mergeCell ref="A46:A47"/>
    <mergeCell ref="A48:A49"/>
    <mergeCell ref="A30:A31"/>
    <mergeCell ref="A32:A33"/>
    <mergeCell ref="A34:A35"/>
    <mergeCell ref="A36:A37"/>
    <mergeCell ref="A38:A39"/>
    <mergeCell ref="B71:C71"/>
    <mergeCell ref="B73:C73"/>
    <mergeCell ref="B75:C75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61:C61"/>
    <mergeCell ref="B63:C63"/>
    <mergeCell ref="B65:C65"/>
    <mergeCell ref="B67:C67"/>
    <mergeCell ref="B69:C69"/>
    <mergeCell ref="B42:C42"/>
    <mergeCell ref="B44:C44"/>
    <mergeCell ref="B46:C46"/>
    <mergeCell ref="B48:C48"/>
    <mergeCell ref="B50:C50"/>
    <mergeCell ref="B32:C32"/>
    <mergeCell ref="B34:C34"/>
    <mergeCell ref="B36:C36"/>
    <mergeCell ref="B38:C38"/>
    <mergeCell ref="B40:C40"/>
    <mergeCell ref="B22:C22"/>
    <mergeCell ref="B24:C24"/>
    <mergeCell ref="B26:C26"/>
    <mergeCell ref="B28:C28"/>
    <mergeCell ref="B30:C30"/>
    <mergeCell ref="B12:C12"/>
    <mergeCell ref="B14:C14"/>
    <mergeCell ref="B16:C16"/>
    <mergeCell ref="B18:C18"/>
    <mergeCell ref="B20:C20"/>
    <mergeCell ref="A3:C3"/>
    <mergeCell ref="B4:C4"/>
    <mergeCell ref="B6:C6"/>
    <mergeCell ref="B8:C8"/>
    <mergeCell ref="B10:C10"/>
  </mergeCells>
  <phoneticPr fontId="3"/>
  <printOptions horizontalCentered="1"/>
  <pageMargins left="0.59055118110236227" right="0.19685039370078741" top="0.59055118110236227" bottom="0.39370078740157483" header="0.31496062992125984" footer="0.23622047244094491"/>
  <pageSetup paperSize="9" scale="74" firstPageNumber="8" orientation="portrait" useFirstPageNumber="1" r:id="rId1"/>
  <headerFooter>
    <oddFooter xml:space="preserve">&amp;C- &amp;P -
</oddFooter>
  </headerFooter>
  <rowBreaks count="1" manualBreakCount="1">
    <brk id="5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5"/>
  <sheetViews>
    <sheetView view="pageBreakPreview" topLeftCell="A58" zoomScale="110" zoomScaleNormal="120" zoomScaleSheetLayoutView="110" workbookViewId="0">
      <selection activeCell="E46" sqref="E46"/>
    </sheetView>
  </sheetViews>
  <sheetFormatPr defaultColWidth="9" defaultRowHeight="13.3" x14ac:dyDescent="0.25"/>
  <cols>
    <col min="1" max="1" width="9.69140625" style="240" customWidth="1"/>
    <col min="2" max="2" width="3.69140625" style="240" customWidth="1"/>
    <col min="3" max="3" width="6.69140625" style="240" customWidth="1"/>
    <col min="4" max="12" width="8.69140625" style="240" customWidth="1"/>
    <col min="13" max="16384" width="9" style="240"/>
  </cols>
  <sheetData>
    <row r="1" spans="1:12" s="1" customFormat="1" ht="20.149999999999999" customHeight="1" x14ac:dyDescent="0.25">
      <c r="A1" s="243" t="s">
        <v>156</v>
      </c>
      <c r="C1" s="260"/>
    </row>
    <row r="2" spans="1:12" s="241" customFormat="1" ht="20.149999999999999" customHeight="1" x14ac:dyDescent="0.25">
      <c r="C2" s="261"/>
    </row>
    <row r="3" spans="1:12" s="241" customFormat="1" ht="15" customHeight="1" x14ac:dyDescent="0.25">
      <c r="A3" s="573"/>
      <c r="B3" s="574"/>
      <c r="C3" s="574"/>
      <c r="D3" s="565" t="s">
        <v>116</v>
      </c>
      <c r="E3" s="566"/>
      <c r="F3" s="567"/>
      <c r="G3" s="568" t="s">
        <v>118</v>
      </c>
      <c r="H3" s="569"/>
      <c r="I3" s="569"/>
      <c r="J3" s="570" t="s">
        <v>119</v>
      </c>
      <c r="K3" s="566"/>
      <c r="L3" s="567"/>
    </row>
    <row r="4" spans="1:12" s="241" customFormat="1" ht="15" customHeight="1" x14ac:dyDescent="0.25">
      <c r="A4" s="575"/>
      <c r="B4" s="576"/>
      <c r="C4" s="576"/>
      <c r="D4" s="270" t="s">
        <v>255</v>
      </c>
      <c r="E4" s="270" t="s">
        <v>238</v>
      </c>
      <c r="F4" s="297" t="s">
        <v>120</v>
      </c>
      <c r="G4" s="270" t="s">
        <v>255</v>
      </c>
      <c r="H4" s="270" t="s">
        <v>238</v>
      </c>
      <c r="I4" s="314" t="s">
        <v>120</v>
      </c>
      <c r="J4" s="270" t="s">
        <v>255</v>
      </c>
      <c r="K4" s="270" t="s">
        <v>238</v>
      </c>
      <c r="L4" s="338" t="s">
        <v>120</v>
      </c>
    </row>
    <row r="5" spans="1:12" s="241" customFormat="1" ht="15" customHeight="1" x14ac:dyDescent="0.25">
      <c r="A5" s="244" t="s">
        <v>158</v>
      </c>
      <c r="B5" s="557" t="s">
        <v>100</v>
      </c>
      <c r="C5" s="571"/>
      <c r="D5" s="271">
        <v>10933</v>
      </c>
      <c r="E5" s="287">
        <v>15434</v>
      </c>
      <c r="F5" s="298">
        <f>+E5-D5</f>
        <v>4501</v>
      </c>
      <c r="G5" s="278">
        <v>46195</v>
      </c>
      <c r="H5" s="293">
        <v>19266</v>
      </c>
      <c r="I5" s="315">
        <f>+H5-G5</f>
        <v>-26929</v>
      </c>
      <c r="J5" s="325">
        <f>+D5+G5</f>
        <v>57128</v>
      </c>
      <c r="K5" s="293">
        <f>+E5+H5</f>
        <v>34700</v>
      </c>
      <c r="L5" s="339">
        <f>+K5-J5</f>
        <v>-22428</v>
      </c>
    </row>
    <row r="6" spans="1:12" s="241" customFormat="1" ht="15" customHeight="1" x14ac:dyDescent="0.25">
      <c r="A6" s="245" t="s">
        <v>244</v>
      </c>
      <c r="B6" s="254"/>
      <c r="C6" s="262" t="s">
        <v>123</v>
      </c>
      <c r="D6" s="272"/>
      <c r="E6" s="288">
        <f>E5/D5</f>
        <v>1.411689380773804</v>
      </c>
      <c r="F6" s="299"/>
      <c r="G6" s="307"/>
      <c r="H6" s="288">
        <f>H5/G5</f>
        <v>0.4170581231735036</v>
      </c>
      <c r="I6" s="316"/>
      <c r="J6" s="326"/>
      <c r="K6" s="288">
        <f>K5/J5</f>
        <v>0.60740792606077576</v>
      </c>
      <c r="L6" s="340"/>
    </row>
    <row r="7" spans="1:12" s="241" customFormat="1" ht="15" customHeight="1" x14ac:dyDescent="0.25">
      <c r="A7" s="244"/>
      <c r="B7" s="255"/>
      <c r="C7" s="263" t="s">
        <v>97</v>
      </c>
      <c r="D7" s="273">
        <f>+D5/J5</f>
        <v>0.19137725808710265</v>
      </c>
      <c r="E7" s="289">
        <f>+E5/K5</f>
        <v>0.44478386167146972</v>
      </c>
      <c r="F7" s="300"/>
      <c r="G7" s="273">
        <f>+G5/J5</f>
        <v>0.8086227419128974</v>
      </c>
      <c r="H7" s="289">
        <f>+H5/K5</f>
        <v>0.55521613832853023</v>
      </c>
      <c r="I7" s="317"/>
      <c r="J7" s="327"/>
      <c r="K7" s="336"/>
      <c r="L7" s="341"/>
    </row>
    <row r="8" spans="1:12" s="242" customFormat="1" ht="15" customHeight="1" x14ac:dyDescent="0.2">
      <c r="A8" s="246"/>
      <c r="B8" s="552" t="s">
        <v>157</v>
      </c>
      <c r="C8" s="572"/>
      <c r="D8" s="274">
        <f>+D10*1000/D5</f>
        <v>736.57733467483763</v>
      </c>
      <c r="E8" s="290">
        <f>+E10*1000/E5</f>
        <v>772.45043410651806</v>
      </c>
      <c r="F8" s="301">
        <f>+E8-D8</f>
        <v>35.87309943168043</v>
      </c>
      <c r="G8" s="280">
        <f>+G10*1000/G5</f>
        <v>369.58545297110078</v>
      </c>
      <c r="H8" s="290">
        <f>+H10*1000/H5</f>
        <v>553.09872313920891</v>
      </c>
      <c r="I8" s="318">
        <f>+H8-G8</f>
        <v>183.51327016810814</v>
      </c>
      <c r="J8" s="280">
        <f>+J10*1000/J5</f>
        <v>439.81935303178824</v>
      </c>
      <c r="K8" s="290">
        <f>+K10*1000/K5</f>
        <v>650.6628242074928</v>
      </c>
      <c r="L8" s="342">
        <f>+K8-J8</f>
        <v>210.84347117570456</v>
      </c>
    </row>
    <row r="9" spans="1:12" s="241" customFormat="1" ht="15" customHeight="1" x14ac:dyDescent="0.25">
      <c r="A9" s="244"/>
      <c r="B9" s="256"/>
      <c r="C9" s="264" t="s">
        <v>123</v>
      </c>
      <c r="D9" s="275"/>
      <c r="E9" s="288">
        <f>E8/D8</f>
        <v>1.0487024209718816</v>
      </c>
      <c r="F9" s="300"/>
      <c r="G9" s="308"/>
      <c r="H9" s="288">
        <f>H8/G8</f>
        <v>1.4965381312842356</v>
      </c>
      <c r="I9" s="317"/>
      <c r="J9" s="328"/>
      <c r="K9" s="288">
        <f>K8/J8</f>
        <v>1.4793865247681943</v>
      </c>
      <c r="L9" s="340"/>
    </row>
    <row r="10" spans="1:12" s="242" customFormat="1" ht="15" customHeight="1" x14ac:dyDescent="0.2">
      <c r="A10" s="246"/>
      <c r="B10" s="552" t="s">
        <v>261</v>
      </c>
      <c r="C10" s="572"/>
      <c r="D10" s="276">
        <v>8053</v>
      </c>
      <c r="E10" s="291">
        <v>11922</v>
      </c>
      <c r="F10" s="301">
        <f>+E10-D10</f>
        <v>3869</v>
      </c>
      <c r="G10" s="281">
        <v>17073</v>
      </c>
      <c r="H10" s="291">
        <v>10656</v>
      </c>
      <c r="I10" s="318">
        <f>+H10-G10</f>
        <v>-6417</v>
      </c>
      <c r="J10" s="325">
        <f>+D10+G10</f>
        <v>25126</v>
      </c>
      <c r="K10" s="291">
        <f>+E10+H10</f>
        <v>22578</v>
      </c>
      <c r="L10" s="342">
        <f>+K10-J10</f>
        <v>-2548</v>
      </c>
    </row>
    <row r="11" spans="1:12" s="241" customFormat="1" ht="15" customHeight="1" x14ac:dyDescent="0.25">
      <c r="A11" s="244"/>
      <c r="B11" s="257"/>
      <c r="C11" s="262" t="s">
        <v>123</v>
      </c>
      <c r="D11" s="277"/>
      <c r="E11" s="292">
        <f>E10/D10</f>
        <v>1.4804420712777846</v>
      </c>
      <c r="F11" s="302"/>
      <c r="G11" s="309"/>
      <c r="H11" s="292">
        <f>H10/G10</f>
        <v>0.62414338429098581</v>
      </c>
      <c r="I11" s="319"/>
      <c r="J11" s="329"/>
      <c r="K11" s="292">
        <f>K10/J10</f>
        <v>0.89859110085170735</v>
      </c>
      <c r="L11" s="343"/>
    </row>
    <row r="12" spans="1:12" s="242" customFormat="1" ht="15" customHeight="1" x14ac:dyDescent="0.2">
      <c r="A12" s="247" t="s">
        <v>159</v>
      </c>
      <c r="B12" s="555" t="s">
        <v>100</v>
      </c>
      <c r="C12" s="556"/>
      <c r="D12" s="278">
        <v>40968</v>
      </c>
      <c r="E12" s="290">
        <v>37801</v>
      </c>
      <c r="F12" s="298">
        <f>+E12-D12</f>
        <v>-3167</v>
      </c>
      <c r="G12" s="278">
        <v>1397</v>
      </c>
      <c r="H12" s="293">
        <v>1726</v>
      </c>
      <c r="I12" s="315">
        <f>+H12-G12</f>
        <v>329</v>
      </c>
      <c r="J12" s="330">
        <f>+D12+G12</f>
        <v>42365</v>
      </c>
      <c r="K12" s="291">
        <f>+E12+H12</f>
        <v>39527</v>
      </c>
      <c r="L12" s="342">
        <f>+K12-J12</f>
        <v>-2838</v>
      </c>
    </row>
    <row r="13" spans="1:12" s="241" customFormat="1" ht="15" customHeight="1" x14ac:dyDescent="0.25">
      <c r="A13" s="244"/>
      <c r="B13" s="254"/>
      <c r="C13" s="265" t="s">
        <v>123</v>
      </c>
      <c r="D13" s="279"/>
      <c r="E13" s="288">
        <f>E12/D12</f>
        <v>0.92269576254637764</v>
      </c>
      <c r="F13" s="303"/>
      <c r="G13" s="310"/>
      <c r="H13" s="288">
        <f>H12/G12</f>
        <v>1.2355046528274876</v>
      </c>
      <c r="I13" s="320"/>
      <c r="J13" s="326"/>
      <c r="K13" s="288">
        <f>K12/J12</f>
        <v>0.93301073999763962</v>
      </c>
      <c r="L13" s="340"/>
    </row>
    <row r="14" spans="1:12" s="241" customFormat="1" ht="15" customHeight="1" x14ac:dyDescent="0.25">
      <c r="A14" s="244"/>
      <c r="B14" s="255"/>
      <c r="C14" s="266" t="s">
        <v>97</v>
      </c>
      <c r="D14" s="273">
        <f>+D12/J12</f>
        <v>0.96702466658798536</v>
      </c>
      <c r="E14" s="289">
        <f>+E12/K12</f>
        <v>0.95633364535633869</v>
      </c>
      <c r="F14" s="300"/>
      <c r="G14" s="273">
        <f>+G12/J12</f>
        <v>3.2975333412014633E-2</v>
      </c>
      <c r="H14" s="289">
        <f>+H12/K12</f>
        <v>4.3666354643661295E-2</v>
      </c>
      <c r="I14" s="317"/>
      <c r="J14" s="327"/>
      <c r="K14" s="288"/>
      <c r="L14" s="341"/>
    </row>
    <row r="15" spans="1:12" s="242" customFormat="1" ht="15" customHeight="1" x14ac:dyDescent="0.2">
      <c r="A15" s="246"/>
      <c r="B15" s="552" t="s">
        <v>157</v>
      </c>
      <c r="C15" s="577"/>
      <c r="D15" s="280">
        <f>+D17*1000/D12</f>
        <v>919.32727982815857</v>
      </c>
      <c r="E15" s="290">
        <f>+E17*1000/E12</f>
        <v>938.30851035686885</v>
      </c>
      <c r="F15" s="301">
        <f>+E15-D15</f>
        <v>18.981230528710284</v>
      </c>
      <c r="G15" s="280">
        <f>+G17*1000/G12</f>
        <v>6877.5948460987829</v>
      </c>
      <c r="H15" s="290">
        <f>+H17*1000/H12</f>
        <v>6709.154113557358</v>
      </c>
      <c r="I15" s="318">
        <f>+H15-G15</f>
        <v>-168.44073254142495</v>
      </c>
      <c r="J15" s="280">
        <f>+J17*1000/J12</f>
        <v>1115.8031393839253</v>
      </c>
      <c r="K15" s="337">
        <f>+K17*1000/K12</f>
        <v>1190.3003010600348</v>
      </c>
      <c r="L15" s="342">
        <f>+K15-J15</f>
        <v>74.497161676109499</v>
      </c>
    </row>
    <row r="16" spans="1:12" s="241" customFormat="1" ht="15" customHeight="1" x14ac:dyDescent="0.25">
      <c r="A16" s="244"/>
      <c r="B16" s="256"/>
      <c r="C16" s="267" t="s">
        <v>123</v>
      </c>
      <c r="D16" s="275"/>
      <c r="E16" s="288">
        <f>E15/D15</f>
        <v>1.0206468696678492</v>
      </c>
      <c r="F16" s="300"/>
      <c r="G16" s="308"/>
      <c r="H16" s="288">
        <f>H15/G15</f>
        <v>0.97550877358863752</v>
      </c>
      <c r="I16" s="317"/>
      <c r="J16" s="327"/>
      <c r="K16" s="288">
        <f>K15/J15</f>
        <v>1.066765506429066</v>
      </c>
      <c r="L16" s="344"/>
    </row>
    <row r="17" spans="1:12" s="242" customFormat="1" ht="15" customHeight="1" x14ac:dyDescent="0.2">
      <c r="A17" s="246"/>
      <c r="B17" s="552" t="s">
        <v>261</v>
      </c>
      <c r="C17" s="577"/>
      <c r="D17" s="281">
        <v>37663</v>
      </c>
      <c r="E17" s="291">
        <v>35469</v>
      </c>
      <c r="F17" s="301">
        <f>+E17-D17</f>
        <v>-2194</v>
      </c>
      <c r="G17" s="281">
        <v>9608</v>
      </c>
      <c r="H17" s="312">
        <v>11580</v>
      </c>
      <c r="I17" s="318">
        <f>+H17-G17</f>
        <v>1972</v>
      </c>
      <c r="J17" s="325">
        <f>+D17+G17</f>
        <v>47271</v>
      </c>
      <c r="K17" s="291">
        <f>+E17+H17</f>
        <v>47049</v>
      </c>
      <c r="L17" s="342">
        <f>+K17-J17</f>
        <v>-222</v>
      </c>
    </row>
    <row r="18" spans="1:12" s="241" customFormat="1" ht="15" customHeight="1" x14ac:dyDescent="0.25">
      <c r="A18" s="248"/>
      <c r="B18" s="258"/>
      <c r="C18" s="268" t="s">
        <v>123</v>
      </c>
      <c r="D18" s="277"/>
      <c r="E18" s="292">
        <f>E17/D17</f>
        <v>0.94174654169874938</v>
      </c>
      <c r="F18" s="302"/>
      <c r="G18" s="309"/>
      <c r="H18" s="292">
        <f>H17/G17</f>
        <v>1.2052456286427977</v>
      </c>
      <c r="I18" s="319"/>
      <c r="J18" s="329"/>
      <c r="K18" s="292">
        <f>K17/J17</f>
        <v>0.99530367455733959</v>
      </c>
      <c r="L18" s="343"/>
    </row>
    <row r="19" spans="1:12" s="242" customFormat="1" ht="15" customHeight="1" x14ac:dyDescent="0.2">
      <c r="A19" s="244" t="s">
        <v>161</v>
      </c>
      <c r="B19" s="557" t="s">
        <v>100</v>
      </c>
      <c r="C19" s="558"/>
      <c r="D19" s="278">
        <v>3041</v>
      </c>
      <c r="E19" s="293">
        <v>3724</v>
      </c>
      <c r="F19" s="298">
        <f>+E19-D19</f>
        <v>683</v>
      </c>
      <c r="G19" s="278">
        <v>18</v>
      </c>
      <c r="H19" s="293">
        <v>62</v>
      </c>
      <c r="I19" s="315">
        <f>+H19-G19</f>
        <v>44</v>
      </c>
      <c r="J19" s="325">
        <f>+D19+G19</f>
        <v>3059</v>
      </c>
      <c r="K19" s="291">
        <f>+E19+H19</f>
        <v>3786</v>
      </c>
      <c r="L19" s="342">
        <f>+K19-J19</f>
        <v>727</v>
      </c>
    </row>
    <row r="20" spans="1:12" s="241" customFormat="1" ht="15" customHeight="1" x14ac:dyDescent="0.25">
      <c r="A20" s="244"/>
      <c r="B20" s="254"/>
      <c r="C20" s="265" t="s">
        <v>123</v>
      </c>
      <c r="D20" s="279"/>
      <c r="E20" s="288">
        <f>E19/D19</f>
        <v>1.2245971719829003</v>
      </c>
      <c r="F20" s="303"/>
      <c r="G20" s="310"/>
      <c r="H20" s="288">
        <f>H19/G19</f>
        <v>3.4444444444444446</v>
      </c>
      <c r="I20" s="320"/>
      <c r="J20" s="331"/>
      <c r="K20" s="288">
        <f>K19/J19</f>
        <v>1.2376593658058188</v>
      </c>
      <c r="L20" s="345"/>
    </row>
    <row r="21" spans="1:12" s="241" customFormat="1" ht="15" customHeight="1" x14ac:dyDescent="0.25">
      <c r="A21" s="244"/>
      <c r="B21" s="255"/>
      <c r="C21" s="266" t="s">
        <v>97</v>
      </c>
      <c r="D21" s="282">
        <f>+D19/J19</f>
        <v>0.99411572409284077</v>
      </c>
      <c r="E21" s="289">
        <f>+E19/K19</f>
        <v>0.98362387744321178</v>
      </c>
      <c r="F21" s="300"/>
      <c r="G21" s="273">
        <f>+G19/J19</f>
        <v>5.8842759071592024E-3</v>
      </c>
      <c r="H21" s="289">
        <f>+H19/K19</f>
        <v>1.6376122556788168E-2</v>
      </c>
      <c r="I21" s="317"/>
      <c r="J21" s="327"/>
      <c r="K21" s="336"/>
      <c r="L21" s="341"/>
    </row>
    <row r="22" spans="1:12" s="242" customFormat="1" ht="15" customHeight="1" x14ac:dyDescent="0.2">
      <c r="A22" s="246"/>
      <c r="B22" s="552" t="s">
        <v>157</v>
      </c>
      <c r="C22" s="577"/>
      <c r="D22" s="280">
        <f>+D24*1000/D19</f>
        <v>542.25583689575797</v>
      </c>
      <c r="E22" s="290">
        <f>+E24*1000/E19</f>
        <v>540.54779806659508</v>
      </c>
      <c r="F22" s="298">
        <f>+E22-D22</f>
        <v>-1.7080388291628879</v>
      </c>
      <c r="G22" s="280">
        <f>+G24*1000/G19</f>
        <v>3166.6666666666665</v>
      </c>
      <c r="H22" s="290">
        <f>+H24*1000/H19</f>
        <v>2193.5483870967741</v>
      </c>
      <c r="I22" s="315">
        <f>+H22-G22</f>
        <v>-973.11827956989237</v>
      </c>
      <c r="J22" s="280">
        <f>+J24*1000/J19</f>
        <v>557.6985943118666</v>
      </c>
      <c r="K22" s="290">
        <f>+K24*1000/K19</f>
        <v>567.61753829899635</v>
      </c>
      <c r="L22" s="342">
        <f>+K22-J22</f>
        <v>9.9189439871297509</v>
      </c>
    </row>
    <row r="23" spans="1:12" s="241" customFormat="1" ht="15" customHeight="1" x14ac:dyDescent="0.25">
      <c r="A23" s="244"/>
      <c r="B23" s="256"/>
      <c r="C23" s="267" t="s">
        <v>123</v>
      </c>
      <c r="D23" s="275"/>
      <c r="E23" s="288">
        <f>E22/D22</f>
        <v>0.99685012366313863</v>
      </c>
      <c r="F23" s="300"/>
      <c r="G23" s="308"/>
      <c r="H23" s="288">
        <f>H22/G22</f>
        <v>0.69269949066213921</v>
      </c>
      <c r="I23" s="317"/>
      <c r="J23" s="327"/>
      <c r="K23" s="288">
        <f>K22/J22</f>
        <v>1.0177854921785638</v>
      </c>
      <c r="L23" s="344"/>
    </row>
    <row r="24" spans="1:12" s="242" customFormat="1" ht="15" customHeight="1" x14ac:dyDescent="0.2">
      <c r="A24" s="246"/>
      <c r="B24" s="552" t="s">
        <v>261</v>
      </c>
      <c r="C24" s="577"/>
      <c r="D24" s="281">
        <v>1649</v>
      </c>
      <c r="E24" s="291">
        <v>2013</v>
      </c>
      <c r="F24" s="301">
        <f>+E24-D24</f>
        <v>364</v>
      </c>
      <c r="G24" s="281">
        <v>57</v>
      </c>
      <c r="H24" s="291">
        <v>136</v>
      </c>
      <c r="I24" s="318">
        <f>+H24-G24</f>
        <v>79</v>
      </c>
      <c r="J24" s="325">
        <f>+D24+G24</f>
        <v>1706</v>
      </c>
      <c r="K24" s="291">
        <f>+E24+H24</f>
        <v>2149</v>
      </c>
      <c r="L24" s="342">
        <f>+K24-J24</f>
        <v>443</v>
      </c>
    </row>
    <row r="25" spans="1:12" s="241" customFormat="1" ht="15" customHeight="1" x14ac:dyDescent="0.25">
      <c r="A25" s="244"/>
      <c r="B25" s="257"/>
      <c r="C25" s="265" t="s">
        <v>123</v>
      </c>
      <c r="D25" s="279"/>
      <c r="E25" s="292">
        <f>E24/D24</f>
        <v>1.2207398423286842</v>
      </c>
      <c r="F25" s="302"/>
      <c r="G25" s="310"/>
      <c r="H25" s="292">
        <f>H24/G24</f>
        <v>2.3859649122807016</v>
      </c>
      <c r="I25" s="319"/>
      <c r="J25" s="329"/>
      <c r="K25" s="292">
        <f>K24/J24</f>
        <v>1.2596717467760845</v>
      </c>
      <c r="L25" s="343"/>
    </row>
    <row r="26" spans="1:12" s="242" customFormat="1" ht="15" customHeight="1" x14ac:dyDescent="0.2">
      <c r="A26" s="247" t="s">
        <v>162</v>
      </c>
      <c r="B26" s="555" t="s">
        <v>100</v>
      </c>
      <c r="C26" s="556"/>
      <c r="D26" s="283">
        <v>203</v>
      </c>
      <c r="E26" s="294">
        <v>71</v>
      </c>
      <c r="F26" s="298">
        <f>+E26-D26</f>
        <v>-132</v>
      </c>
      <c r="G26" s="284">
        <v>26</v>
      </c>
      <c r="H26" s="294">
        <v>444</v>
      </c>
      <c r="I26" s="321">
        <f>+H26-G26</f>
        <v>418</v>
      </c>
      <c r="J26" s="325">
        <f>+D26+G26</f>
        <v>229</v>
      </c>
      <c r="K26" s="293">
        <f>+E26+H26</f>
        <v>515</v>
      </c>
      <c r="L26" s="339">
        <f>+K26-J26</f>
        <v>286</v>
      </c>
    </row>
    <row r="27" spans="1:12" s="241" customFormat="1" ht="15" customHeight="1" x14ac:dyDescent="0.25">
      <c r="A27" s="244"/>
      <c r="B27" s="254"/>
      <c r="C27" s="265" t="s">
        <v>123</v>
      </c>
      <c r="D27" s="279"/>
      <c r="E27" s="288">
        <f>E26/D26</f>
        <v>0.34975369458128081</v>
      </c>
      <c r="F27" s="303"/>
      <c r="G27" s="310"/>
      <c r="H27" s="288">
        <f>H26/G26</f>
        <v>17.076923076923077</v>
      </c>
      <c r="I27" s="320"/>
      <c r="J27" s="331"/>
      <c r="K27" s="288">
        <f>K26/J26</f>
        <v>2.2489082969432315</v>
      </c>
      <c r="L27" s="345"/>
    </row>
    <row r="28" spans="1:12" s="241" customFormat="1" ht="15" customHeight="1" x14ac:dyDescent="0.25">
      <c r="A28" s="244"/>
      <c r="B28" s="255"/>
      <c r="C28" s="266" t="s">
        <v>97</v>
      </c>
      <c r="D28" s="273">
        <f>+D26/J26</f>
        <v>0.88646288209606983</v>
      </c>
      <c r="E28" s="289">
        <f>+E26/K26</f>
        <v>0.13786407766990291</v>
      </c>
      <c r="F28" s="300"/>
      <c r="G28" s="273">
        <f>+G26/J26</f>
        <v>0.11353711790393013</v>
      </c>
      <c r="H28" s="289">
        <f>+H26/K26</f>
        <v>0.86213592233009706</v>
      </c>
      <c r="I28" s="317"/>
      <c r="J28" s="327"/>
      <c r="K28" s="336"/>
      <c r="L28" s="341"/>
    </row>
    <row r="29" spans="1:12" s="242" customFormat="1" ht="15" customHeight="1" x14ac:dyDescent="0.2">
      <c r="A29" s="246"/>
      <c r="B29" s="552" t="s">
        <v>157</v>
      </c>
      <c r="C29" s="577"/>
      <c r="D29" s="280">
        <f>+D31*1000/D26</f>
        <v>625.61576354679801</v>
      </c>
      <c r="E29" s="290">
        <f>+E31*1000/E26</f>
        <v>704.22535211267609</v>
      </c>
      <c r="F29" s="298">
        <f>+E29-D29</f>
        <v>78.609588565878084</v>
      </c>
      <c r="G29" s="280">
        <f>+G31*1000/G26</f>
        <v>692.30769230769226</v>
      </c>
      <c r="H29" s="290">
        <f>+H31*1000/H26</f>
        <v>853.60360360360357</v>
      </c>
      <c r="I29" s="315">
        <f>+H29-G29</f>
        <v>161.29591129591131</v>
      </c>
      <c r="J29" s="280">
        <f>+J31*1000/J26</f>
        <v>633.18777292576419</v>
      </c>
      <c r="K29" s="290">
        <v>632</v>
      </c>
      <c r="L29" s="342">
        <f>+K29-J29</f>
        <v>-1.1877729257641931</v>
      </c>
    </row>
    <row r="30" spans="1:12" s="241" customFormat="1" ht="15" customHeight="1" x14ac:dyDescent="0.25">
      <c r="A30" s="244"/>
      <c r="B30" s="256"/>
      <c r="C30" s="267" t="s">
        <v>123</v>
      </c>
      <c r="D30" s="275"/>
      <c r="E30" s="288">
        <f>E29/D29</f>
        <v>1.1256515470777422</v>
      </c>
      <c r="F30" s="300"/>
      <c r="G30" s="308"/>
      <c r="H30" s="288">
        <f>H29/G29</f>
        <v>1.232982982982983</v>
      </c>
      <c r="I30" s="317"/>
      <c r="J30" s="327"/>
      <c r="K30" s="288">
        <f>K29/J29</f>
        <v>0.99812413793103449</v>
      </c>
      <c r="L30" s="344"/>
    </row>
    <row r="31" spans="1:12" s="242" customFormat="1" ht="15" customHeight="1" x14ac:dyDescent="0.2">
      <c r="A31" s="246"/>
      <c r="B31" s="552" t="s">
        <v>261</v>
      </c>
      <c r="C31" s="577"/>
      <c r="D31" s="281">
        <v>127</v>
      </c>
      <c r="E31" s="291">
        <v>50</v>
      </c>
      <c r="F31" s="301">
        <f>+E31-D31</f>
        <v>-77</v>
      </c>
      <c r="G31" s="276">
        <v>18</v>
      </c>
      <c r="H31" s="291">
        <v>379</v>
      </c>
      <c r="I31" s="318">
        <f>+H31-G31</f>
        <v>361</v>
      </c>
      <c r="J31" s="325">
        <f>+D31+G31</f>
        <v>145</v>
      </c>
      <c r="K31" s="291">
        <f>+E31+H31</f>
        <v>429</v>
      </c>
      <c r="L31" s="342">
        <f>+K31-J31</f>
        <v>284</v>
      </c>
    </row>
    <row r="32" spans="1:12" s="241" customFormat="1" ht="15" customHeight="1" x14ac:dyDescent="0.25">
      <c r="A32" s="248"/>
      <c r="B32" s="258"/>
      <c r="C32" s="268" t="s">
        <v>123</v>
      </c>
      <c r="D32" s="277"/>
      <c r="E32" s="292">
        <f>E31/D31</f>
        <v>0.39370078740157483</v>
      </c>
      <c r="F32" s="302"/>
      <c r="G32" s="309"/>
      <c r="H32" s="292">
        <f>H31/G31</f>
        <v>21.055555555555557</v>
      </c>
      <c r="I32" s="319"/>
      <c r="J32" s="329"/>
      <c r="K32" s="292">
        <f>K31/J31</f>
        <v>2.9586206896551723</v>
      </c>
      <c r="L32" s="343"/>
    </row>
    <row r="33" spans="1:12" s="242" customFormat="1" ht="15" customHeight="1" x14ac:dyDescent="0.2">
      <c r="A33" s="244" t="s">
        <v>163</v>
      </c>
      <c r="B33" s="557" t="s">
        <v>100</v>
      </c>
      <c r="C33" s="558"/>
      <c r="D33" s="278">
        <v>3635</v>
      </c>
      <c r="E33" s="293">
        <v>3304</v>
      </c>
      <c r="F33" s="298">
        <f>+E33-D33</f>
        <v>-331</v>
      </c>
      <c r="G33" s="278">
        <v>468</v>
      </c>
      <c r="H33" s="293">
        <v>542</v>
      </c>
      <c r="I33" s="321">
        <f>+H33-G33</f>
        <v>74</v>
      </c>
      <c r="J33" s="325">
        <f>+D33+G33</f>
        <v>4103</v>
      </c>
      <c r="K33" s="293">
        <f>+E33+H33</f>
        <v>3846</v>
      </c>
      <c r="L33" s="339">
        <f>+K33-J33</f>
        <v>-257</v>
      </c>
    </row>
    <row r="34" spans="1:12" s="241" customFormat="1" ht="15" customHeight="1" x14ac:dyDescent="0.25">
      <c r="A34" s="244"/>
      <c r="B34" s="254"/>
      <c r="C34" s="265" t="s">
        <v>123</v>
      </c>
      <c r="D34" s="279"/>
      <c r="E34" s="288">
        <f>E33/D33</f>
        <v>0.90894085281980741</v>
      </c>
      <c r="F34" s="303"/>
      <c r="G34" s="310"/>
      <c r="H34" s="288">
        <f>H33/G33</f>
        <v>1.1581196581196582</v>
      </c>
      <c r="I34" s="320"/>
      <c r="J34" s="331"/>
      <c r="K34" s="288">
        <f>K33/J33</f>
        <v>0.93736290519132337</v>
      </c>
      <c r="L34" s="345"/>
    </row>
    <row r="35" spans="1:12" s="241" customFormat="1" ht="15" customHeight="1" x14ac:dyDescent="0.25">
      <c r="A35" s="244"/>
      <c r="B35" s="255"/>
      <c r="C35" s="266" t="s">
        <v>97</v>
      </c>
      <c r="D35" s="273">
        <f>+D33/J33</f>
        <v>0.88593711918108697</v>
      </c>
      <c r="E35" s="289">
        <f>+E33/K33</f>
        <v>0.859074362974519</v>
      </c>
      <c r="F35" s="300"/>
      <c r="G35" s="273">
        <f>+G33/J33</f>
        <v>0.11406288081891298</v>
      </c>
      <c r="H35" s="289">
        <f>+H33/K33</f>
        <v>0.14092563702548103</v>
      </c>
      <c r="I35" s="317"/>
      <c r="J35" s="327"/>
      <c r="K35" s="336"/>
      <c r="L35" s="341"/>
    </row>
    <row r="36" spans="1:12" s="242" customFormat="1" ht="15" customHeight="1" x14ac:dyDescent="0.2">
      <c r="A36" s="246"/>
      <c r="B36" s="552" t="s">
        <v>157</v>
      </c>
      <c r="C36" s="577"/>
      <c r="D36" s="280">
        <f>+D38*1000/D33</f>
        <v>3264.0990371389271</v>
      </c>
      <c r="E36" s="290">
        <f>+E38*1000/E33</f>
        <v>3578.995157384988</v>
      </c>
      <c r="F36" s="298">
        <f>+E36-D36</f>
        <v>314.89612024606095</v>
      </c>
      <c r="G36" s="280">
        <f>+G38*1000/G33</f>
        <v>3903.8461538461538</v>
      </c>
      <c r="H36" s="290">
        <f>+H38*1000/H33</f>
        <v>4749.0774907749073</v>
      </c>
      <c r="I36" s="315">
        <f>+H36-G36</f>
        <v>845.23133692875354</v>
      </c>
      <c r="J36" s="280">
        <f>+J38*1000/J33</f>
        <v>3337.0704362661468</v>
      </c>
      <c r="K36" s="290">
        <f>+K38*1000/K33</f>
        <v>3743.8897555902236</v>
      </c>
      <c r="L36" s="342">
        <f>+K36-J36</f>
        <v>406.81931932407679</v>
      </c>
    </row>
    <row r="37" spans="1:12" s="241" customFormat="1" ht="15" customHeight="1" x14ac:dyDescent="0.25">
      <c r="A37" s="244"/>
      <c r="B37" s="256"/>
      <c r="C37" s="267" t="s">
        <v>123</v>
      </c>
      <c r="D37" s="275"/>
      <c r="E37" s="288">
        <f>E36/D36</f>
        <v>1.0964725998393958</v>
      </c>
      <c r="F37" s="300"/>
      <c r="G37" s="308"/>
      <c r="H37" s="288">
        <f>H36/G36</f>
        <v>1.2165124606911093</v>
      </c>
      <c r="I37" s="317"/>
      <c r="J37" s="327"/>
      <c r="K37" s="288">
        <f>K36/J36</f>
        <v>1.121909119718572</v>
      </c>
      <c r="L37" s="344"/>
    </row>
    <row r="38" spans="1:12" s="242" customFormat="1" ht="15" customHeight="1" x14ac:dyDescent="0.2">
      <c r="A38" s="246"/>
      <c r="B38" s="552" t="s">
        <v>261</v>
      </c>
      <c r="C38" s="577"/>
      <c r="D38" s="276">
        <v>11865</v>
      </c>
      <c r="E38" s="291">
        <v>11825</v>
      </c>
      <c r="F38" s="301">
        <f>+E38-D38</f>
        <v>-40</v>
      </c>
      <c r="G38" s="276">
        <v>1827</v>
      </c>
      <c r="H38" s="291">
        <v>2574</v>
      </c>
      <c r="I38" s="318">
        <f>+H38-G38</f>
        <v>747</v>
      </c>
      <c r="J38" s="325">
        <f>+D38+G38</f>
        <v>13692</v>
      </c>
      <c r="K38" s="291">
        <f>+E38+H38</f>
        <v>14399</v>
      </c>
      <c r="L38" s="342">
        <f>+K38-J38</f>
        <v>707</v>
      </c>
    </row>
    <row r="39" spans="1:12" s="241" customFormat="1" ht="15" customHeight="1" x14ac:dyDescent="0.25">
      <c r="A39" s="244"/>
      <c r="B39" s="257"/>
      <c r="C39" s="265" t="s">
        <v>123</v>
      </c>
      <c r="D39" s="279"/>
      <c r="E39" s="292">
        <f>E38/D38</f>
        <v>0.99662873999157187</v>
      </c>
      <c r="F39" s="303"/>
      <c r="G39" s="310"/>
      <c r="H39" s="288">
        <f>H38/G38</f>
        <v>1.4088669950738917</v>
      </c>
      <c r="I39" s="320"/>
      <c r="J39" s="329"/>
      <c r="K39" s="292">
        <f>K38/J38</f>
        <v>1.0516359918200409</v>
      </c>
      <c r="L39" s="343"/>
    </row>
    <row r="40" spans="1:12" s="242" customFormat="1" ht="15" customHeight="1" x14ac:dyDescent="0.2">
      <c r="A40" s="247" t="s">
        <v>164</v>
      </c>
      <c r="B40" s="555" t="s">
        <v>100</v>
      </c>
      <c r="C40" s="556"/>
      <c r="D40" s="284">
        <v>68433</v>
      </c>
      <c r="E40" s="294">
        <v>65380</v>
      </c>
      <c r="F40" s="304">
        <f>+E40-D40</f>
        <v>-3053</v>
      </c>
      <c r="G40" s="284">
        <v>1086</v>
      </c>
      <c r="H40" s="294">
        <v>1097</v>
      </c>
      <c r="I40" s="321">
        <f>+H40-G40</f>
        <v>11</v>
      </c>
      <c r="J40" s="325">
        <f>+D40+G40</f>
        <v>69519</v>
      </c>
      <c r="K40" s="293">
        <f>+E40+H40</f>
        <v>66477</v>
      </c>
      <c r="L40" s="339">
        <f>+K40-J40</f>
        <v>-3042</v>
      </c>
    </row>
    <row r="41" spans="1:12" s="241" customFormat="1" ht="15" customHeight="1" x14ac:dyDescent="0.25">
      <c r="A41" s="244"/>
      <c r="B41" s="254"/>
      <c r="C41" s="265" t="s">
        <v>123</v>
      </c>
      <c r="D41" s="279"/>
      <c r="E41" s="288">
        <f>E40/D40</f>
        <v>0.95538702088173832</v>
      </c>
      <c r="F41" s="303"/>
      <c r="G41" s="310"/>
      <c r="H41" s="288">
        <f>H40/G40</f>
        <v>1.0101289134438305</v>
      </c>
      <c r="I41" s="320"/>
      <c r="J41" s="331"/>
      <c r="K41" s="288">
        <f>K40/J40</f>
        <v>0.95624217839727266</v>
      </c>
      <c r="L41" s="345"/>
    </row>
    <row r="42" spans="1:12" s="241" customFormat="1" ht="15" customHeight="1" x14ac:dyDescent="0.25">
      <c r="A42" s="244"/>
      <c r="B42" s="255"/>
      <c r="C42" s="266" t="s">
        <v>97</v>
      </c>
      <c r="D42" s="273">
        <f>+D40/J40</f>
        <v>0.98437837138048589</v>
      </c>
      <c r="E42" s="289">
        <f>+E40/K40</f>
        <v>0.98349805195782003</v>
      </c>
      <c r="F42" s="300"/>
      <c r="G42" s="273">
        <f>+G40/J40</f>
        <v>1.562162861951409E-2</v>
      </c>
      <c r="H42" s="289">
        <f>+H40/K40</f>
        <v>1.6501948042180001E-2</v>
      </c>
      <c r="I42" s="317"/>
      <c r="J42" s="327"/>
      <c r="K42" s="336"/>
      <c r="L42" s="341"/>
    </row>
    <row r="43" spans="1:12" s="242" customFormat="1" ht="15" customHeight="1" x14ac:dyDescent="0.2">
      <c r="A43" s="246"/>
      <c r="B43" s="552" t="s">
        <v>157</v>
      </c>
      <c r="C43" s="577"/>
      <c r="D43" s="280">
        <f>+D45*1000/D40</f>
        <v>274.03445706019028</v>
      </c>
      <c r="E43" s="290">
        <v>307</v>
      </c>
      <c r="F43" s="298">
        <f>+E43-D43</f>
        <v>32.965542939809723</v>
      </c>
      <c r="G43" s="280">
        <f>+G45*1000/G40</f>
        <v>465.93001841620628</v>
      </c>
      <c r="H43" s="290">
        <f>+H45*1000/H40</f>
        <v>471.28532360984502</v>
      </c>
      <c r="I43" s="322">
        <f>+H43-G43</f>
        <v>5.3553051936387419</v>
      </c>
      <c r="J43" s="332">
        <f>+J45*1000/J40</f>
        <v>277.03217825342711</v>
      </c>
      <c r="K43" s="290">
        <f>+K45*1000/K40</f>
        <v>310.16742632790289</v>
      </c>
      <c r="L43" s="298">
        <f>+K43-J43</f>
        <v>33.135248074475783</v>
      </c>
    </row>
    <row r="44" spans="1:12" s="241" customFormat="1" ht="15" customHeight="1" x14ac:dyDescent="0.25">
      <c r="A44" s="244"/>
      <c r="B44" s="256"/>
      <c r="C44" s="267" t="s">
        <v>123</v>
      </c>
      <c r="D44" s="275"/>
      <c r="E44" s="288">
        <f>E43/D43</f>
        <v>1.1202970724684049</v>
      </c>
      <c r="F44" s="300"/>
      <c r="G44" s="308"/>
      <c r="H44" s="288">
        <f>H43/G43</f>
        <v>1.0114937973128293</v>
      </c>
      <c r="I44" s="317"/>
      <c r="J44" s="327"/>
      <c r="K44" s="288">
        <f>K43/J43</f>
        <v>1.1196079397107577</v>
      </c>
      <c r="L44" s="344"/>
    </row>
    <row r="45" spans="1:12" s="242" customFormat="1" ht="15" customHeight="1" x14ac:dyDescent="0.2">
      <c r="A45" s="246"/>
      <c r="B45" s="552" t="s">
        <v>261</v>
      </c>
      <c r="C45" s="577"/>
      <c r="D45" s="276">
        <v>18753</v>
      </c>
      <c r="E45" s="291">
        <v>20102</v>
      </c>
      <c r="F45" s="301">
        <f>+E45-D45</f>
        <v>1349</v>
      </c>
      <c r="G45" s="276">
        <v>506</v>
      </c>
      <c r="H45" s="291">
        <v>517</v>
      </c>
      <c r="I45" s="318">
        <f>+H45-G45</f>
        <v>11</v>
      </c>
      <c r="J45" s="325">
        <f>+D45+G45</f>
        <v>19259</v>
      </c>
      <c r="K45" s="291">
        <f>+E45+H45</f>
        <v>20619</v>
      </c>
      <c r="L45" s="301">
        <f>+K45-J45</f>
        <v>1360</v>
      </c>
    </row>
    <row r="46" spans="1:12" s="241" customFormat="1" ht="15" customHeight="1" x14ac:dyDescent="0.25">
      <c r="A46" s="244"/>
      <c r="B46" s="257"/>
      <c r="C46" s="265" t="s">
        <v>123</v>
      </c>
      <c r="D46" s="279"/>
      <c r="E46" s="288">
        <f>E45/D45</f>
        <v>1.0719351570415401</v>
      </c>
      <c r="F46" s="303"/>
      <c r="G46" s="310"/>
      <c r="H46" s="288">
        <f>H45/G45</f>
        <v>1.0217391304347827</v>
      </c>
      <c r="I46" s="320"/>
      <c r="J46" s="331"/>
      <c r="K46" s="288">
        <f>K45/J45</f>
        <v>1.0706163352198972</v>
      </c>
      <c r="L46" s="345"/>
    </row>
    <row r="47" spans="1:12" s="242" customFormat="1" ht="15" customHeight="1" x14ac:dyDescent="0.2">
      <c r="A47" s="247" t="s">
        <v>166</v>
      </c>
      <c r="B47" s="555" t="s">
        <v>100</v>
      </c>
      <c r="C47" s="556"/>
      <c r="D47" s="284">
        <v>56109</v>
      </c>
      <c r="E47" s="294">
        <v>46733</v>
      </c>
      <c r="F47" s="304">
        <f>+E47-D47</f>
        <v>-9376</v>
      </c>
      <c r="G47" s="284">
        <v>21053</v>
      </c>
      <c r="H47" s="294">
        <v>17874</v>
      </c>
      <c r="I47" s="321">
        <f>+H47-G47</f>
        <v>-3179</v>
      </c>
      <c r="J47" s="333">
        <f>+D47+G47</f>
        <v>77162</v>
      </c>
      <c r="K47" s="294">
        <f>+E47+H47</f>
        <v>64607</v>
      </c>
      <c r="L47" s="304">
        <f>+K47-J47</f>
        <v>-12555</v>
      </c>
    </row>
    <row r="48" spans="1:12" s="241" customFormat="1" ht="15" customHeight="1" x14ac:dyDescent="0.25">
      <c r="A48" s="244"/>
      <c r="B48" s="254"/>
      <c r="C48" s="265" t="s">
        <v>123</v>
      </c>
      <c r="D48" s="279"/>
      <c r="E48" s="288">
        <f>E47/D47</f>
        <v>0.83289668324154775</v>
      </c>
      <c r="F48" s="303"/>
      <c r="G48" s="310"/>
      <c r="H48" s="288">
        <f>H47/G47</f>
        <v>0.84900014249750633</v>
      </c>
      <c r="I48" s="320"/>
      <c r="J48" s="331"/>
      <c r="K48" s="288">
        <f>K47/J47</f>
        <v>0.83729037609185863</v>
      </c>
      <c r="L48" s="345"/>
    </row>
    <row r="49" spans="1:12" s="241" customFormat="1" ht="15" customHeight="1" x14ac:dyDescent="0.25">
      <c r="A49" s="244"/>
      <c r="B49" s="255"/>
      <c r="C49" s="266" t="s">
        <v>97</v>
      </c>
      <c r="D49" s="273">
        <f>+D47/J47</f>
        <v>0.72715844586713663</v>
      </c>
      <c r="E49" s="289">
        <f>+E47/K47</f>
        <v>0.72334267184670387</v>
      </c>
      <c r="F49" s="300"/>
      <c r="G49" s="273">
        <f>+G47/J47</f>
        <v>0.27284155413286332</v>
      </c>
      <c r="H49" s="289">
        <f>+H47/K47</f>
        <v>0.27665732815329608</v>
      </c>
      <c r="I49" s="317"/>
      <c r="J49" s="327"/>
      <c r="K49" s="336"/>
      <c r="L49" s="341"/>
    </row>
    <row r="50" spans="1:12" s="242" customFormat="1" ht="15" customHeight="1" x14ac:dyDescent="0.2">
      <c r="A50" s="246"/>
      <c r="B50" s="552" t="s">
        <v>157</v>
      </c>
      <c r="C50" s="577"/>
      <c r="D50" s="280">
        <f>+D52*1000/D47</f>
        <v>493.20073428505231</v>
      </c>
      <c r="E50" s="290">
        <f>+E52*1000/E47</f>
        <v>563.84139687158972</v>
      </c>
      <c r="F50" s="298">
        <f>+E50-D50</f>
        <v>70.640662586537417</v>
      </c>
      <c r="G50" s="280">
        <f>+G52*1000/G47</f>
        <v>560.91768394053099</v>
      </c>
      <c r="H50" s="290">
        <f>+H52*1000/H47</f>
        <v>680.20588564395212</v>
      </c>
      <c r="I50" s="322">
        <f>+H50-G50</f>
        <v>119.28820170342112</v>
      </c>
      <c r="J50" s="332">
        <f>+J52*1000/J47</f>
        <v>511.67673207018998</v>
      </c>
      <c r="K50" s="290">
        <f>+K52*1000/K47</f>
        <v>596.03448542727563</v>
      </c>
      <c r="L50" s="298">
        <f>+K50-J50</f>
        <v>84.357753357085642</v>
      </c>
    </row>
    <row r="51" spans="1:12" s="241" customFormat="1" ht="15" customHeight="1" x14ac:dyDescent="0.25">
      <c r="A51" s="244"/>
      <c r="B51" s="256"/>
      <c r="C51" s="267" t="s">
        <v>123</v>
      </c>
      <c r="D51" s="275"/>
      <c r="E51" s="288">
        <f>E50/D50</f>
        <v>1.1432290296342293</v>
      </c>
      <c r="F51" s="300"/>
      <c r="G51" s="308"/>
      <c r="H51" s="288">
        <f>H50/G50</f>
        <v>1.2126661453520302</v>
      </c>
      <c r="I51" s="317"/>
      <c r="J51" s="327"/>
      <c r="K51" s="288">
        <f>K50/J50</f>
        <v>1.1648653301387832</v>
      </c>
      <c r="L51" s="344"/>
    </row>
    <row r="52" spans="1:12" s="242" customFormat="1" ht="15" customHeight="1" x14ac:dyDescent="0.2">
      <c r="A52" s="246"/>
      <c r="B52" s="552" t="s">
        <v>261</v>
      </c>
      <c r="C52" s="577"/>
      <c r="D52" s="276">
        <v>27673</v>
      </c>
      <c r="E52" s="291">
        <v>26350</v>
      </c>
      <c r="F52" s="301">
        <f>+E52-D52</f>
        <v>-1323</v>
      </c>
      <c r="G52" s="276">
        <v>11809</v>
      </c>
      <c r="H52" s="291">
        <v>12158</v>
      </c>
      <c r="I52" s="318">
        <f>+H52-G52</f>
        <v>349</v>
      </c>
      <c r="J52" s="325">
        <f>+D52+G52</f>
        <v>39482</v>
      </c>
      <c r="K52" s="291">
        <f>+E52+H52</f>
        <v>38508</v>
      </c>
      <c r="L52" s="301">
        <f>+K52-J52</f>
        <v>-974</v>
      </c>
    </row>
    <row r="53" spans="1:12" s="241" customFormat="1" ht="15" customHeight="1" x14ac:dyDescent="0.25">
      <c r="A53" s="249"/>
      <c r="B53" s="259"/>
      <c r="C53" s="269" t="s">
        <v>123</v>
      </c>
      <c r="D53" s="285"/>
      <c r="E53" s="295">
        <f>E52/D52</f>
        <v>0.95219166696780255</v>
      </c>
      <c r="F53" s="305"/>
      <c r="G53" s="311"/>
      <c r="H53" s="295">
        <f>H52/G52</f>
        <v>1.0295537302057753</v>
      </c>
      <c r="I53" s="323"/>
      <c r="J53" s="334"/>
      <c r="K53" s="295">
        <f>K52/J52</f>
        <v>0.97533053036826911</v>
      </c>
      <c r="L53" s="346"/>
    </row>
    <row r="54" spans="1:12" s="242" customFormat="1" ht="15" customHeight="1" x14ac:dyDescent="0.2">
      <c r="A54" s="250" t="s">
        <v>245</v>
      </c>
      <c r="B54" s="578" t="s">
        <v>100</v>
      </c>
      <c r="C54" s="579"/>
      <c r="D54" s="286">
        <v>22285</v>
      </c>
      <c r="E54" s="296">
        <v>16689</v>
      </c>
      <c r="F54" s="306">
        <f>+E54-D54</f>
        <v>-5596</v>
      </c>
      <c r="G54" s="286">
        <v>47</v>
      </c>
      <c r="H54" s="296">
        <v>81</v>
      </c>
      <c r="I54" s="324">
        <f>+H54-G54</f>
        <v>34</v>
      </c>
      <c r="J54" s="335">
        <f>+D54+G54</f>
        <v>22332</v>
      </c>
      <c r="K54" s="296">
        <f>+E54+H54</f>
        <v>16770</v>
      </c>
      <c r="L54" s="306">
        <f>+K54-J54</f>
        <v>-5562</v>
      </c>
    </row>
    <row r="55" spans="1:12" s="241" customFormat="1" ht="15" customHeight="1" x14ac:dyDescent="0.25">
      <c r="A55" s="251" t="s">
        <v>246</v>
      </c>
      <c r="B55" s="254"/>
      <c r="C55" s="265" t="s">
        <v>123</v>
      </c>
      <c r="D55" s="279"/>
      <c r="E55" s="288">
        <f>E54/D54</f>
        <v>0.74888938748036793</v>
      </c>
      <c r="F55" s="303"/>
      <c r="G55" s="310"/>
      <c r="H55" s="288">
        <f>H54/G54</f>
        <v>1.7234042553191489</v>
      </c>
      <c r="I55" s="320"/>
      <c r="J55" s="331"/>
      <c r="K55" s="288">
        <f>K54/J54</f>
        <v>0.75094035464803865</v>
      </c>
      <c r="L55" s="345"/>
    </row>
    <row r="56" spans="1:12" s="241" customFormat="1" ht="15" customHeight="1" x14ac:dyDescent="0.25">
      <c r="A56" s="252" t="s">
        <v>28</v>
      </c>
      <c r="B56" s="255"/>
      <c r="C56" s="266" t="s">
        <v>97</v>
      </c>
      <c r="D56" s="273">
        <f>+D54/J54</f>
        <v>0.99789539674010386</v>
      </c>
      <c r="E56" s="289">
        <f>+E54/K54</f>
        <v>0.99516994633273703</v>
      </c>
      <c r="F56" s="300"/>
      <c r="G56" s="273">
        <f>+G54/J54</f>
        <v>2.1046032598961133E-3</v>
      </c>
      <c r="H56" s="289">
        <f>+H54/K54</f>
        <v>4.8300536672629697E-3</v>
      </c>
      <c r="I56" s="317"/>
      <c r="J56" s="327"/>
      <c r="K56" s="336"/>
      <c r="L56" s="341"/>
    </row>
    <row r="57" spans="1:12" s="242" customFormat="1" ht="15" customHeight="1" x14ac:dyDescent="0.2">
      <c r="A57" s="253" t="s">
        <v>113</v>
      </c>
      <c r="B57" s="552" t="s">
        <v>157</v>
      </c>
      <c r="C57" s="577"/>
      <c r="D57" s="280">
        <f>+D59*1000/D54</f>
        <v>2447.0271483060355</v>
      </c>
      <c r="E57" s="290">
        <f>+E59*1000/E54</f>
        <v>3081.0114446641501</v>
      </c>
      <c r="F57" s="298">
        <f>+E57-D57</f>
        <v>633.98429635811453</v>
      </c>
      <c r="G57" s="280">
        <f>+G59*1000/G54</f>
        <v>4425.5319148936169</v>
      </c>
      <c r="H57" s="290">
        <f>+H59*1000/H54</f>
        <v>4950.6172839506171</v>
      </c>
      <c r="I57" s="322">
        <f>+H57-G57</f>
        <v>525.08536905700021</v>
      </c>
      <c r="J57" s="332">
        <f>+J59*1000/J54</f>
        <v>2451.1911158875155</v>
      </c>
      <c r="K57" s="290">
        <f>+K59*1000/K54</f>
        <v>3090.0417412045317</v>
      </c>
      <c r="L57" s="298">
        <f>+K57-J57</f>
        <v>638.85062531701624</v>
      </c>
    </row>
    <row r="58" spans="1:12" s="241" customFormat="1" ht="15" customHeight="1" x14ac:dyDescent="0.25">
      <c r="A58" s="244"/>
      <c r="B58" s="256"/>
      <c r="C58" s="267" t="s">
        <v>123</v>
      </c>
      <c r="D58" s="275"/>
      <c r="E58" s="288">
        <f>E57/D57</f>
        <v>1.259083474736679</v>
      </c>
      <c r="F58" s="300"/>
      <c r="G58" s="308"/>
      <c r="H58" s="288">
        <f>H57/G57</f>
        <v>1.1186490978157644</v>
      </c>
      <c r="I58" s="317"/>
      <c r="J58" s="327"/>
      <c r="K58" s="288">
        <f>K57/J57</f>
        <v>1.2606286475078481</v>
      </c>
      <c r="L58" s="344"/>
    </row>
    <row r="59" spans="1:12" s="242" customFormat="1" ht="15" customHeight="1" x14ac:dyDescent="0.2">
      <c r="A59" s="246"/>
      <c r="B59" s="552" t="s">
        <v>261</v>
      </c>
      <c r="C59" s="577"/>
      <c r="D59" s="276">
        <v>54532</v>
      </c>
      <c r="E59" s="291">
        <v>51419</v>
      </c>
      <c r="F59" s="301">
        <f>+E59-D59</f>
        <v>-3113</v>
      </c>
      <c r="G59" s="276">
        <v>208</v>
      </c>
      <c r="H59" s="291">
        <v>401</v>
      </c>
      <c r="I59" s="318">
        <f>+H59-G59</f>
        <v>193</v>
      </c>
      <c r="J59" s="325">
        <f>+D59+G59</f>
        <v>54740</v>
      </c>
      <c r="K59" s="291">
        <f>+E59+H59</f>
        <v>51820</v>
      </c>
      <c r="L59" s="301">
        <f>+K59-J59</f>
        <v>-2920</v>
      </c>
    </row>
    <row r="60" spans="1:12" s="241" customFormat="1" ht="15" customHeight="1" x14ac:dyDescent="0.25">
      <c r="A60" s="244"/>
      <c r="B60" s="257"/>
      <c r="C60" s="265" t="s">
        <v>123</v>
      </c>
      <c r="D60" s="279"/>
      <c r="E60" s="292">
        <f>E59/D59</f>
        <v>0.94291425218220493</v>
      </c>
      <c r="F60" s="303"/>
      <c r="G60" s="310"/>
      <c r="H60" s="313">
        <f>H59/G59</f>
        <v>1.9278846153846154</v>
      </c>
      <c r="I60" s="320"/>
      <c r="J60" s="331"/>
      <c r="K60" s="288">
        <f>K59/J59</f>
        <v>0.94665692363902088</v>
      </c>
      <c r="L60" s="302"/>
    </row>
    <row r="61" spans="1:12" s="242" customFormat="1" ht="15" customHeight="1" x14ac:dyDescent="0.2">
      <c r="A61" s="247" t="s">
        <v>167</v>
      </c>
      <c r="B61" s="555" t="s">
        <v>100</v>
      </c>
      <c r="C61" s="556"/>
      <c r="D61" s="284">
        <v>1567</v>
      </c>
      <c r="E61" s="294">
        <v>742</v>
      </c>
      <c r="F61" s="304">
        <f>+E61-D61</f>
        <v>-825</v>
      </c>
      <c r="G61" s="284">
        <v>421</v>
      </c>
      <c r="H61" s="294">
        <v>301</v>
      </c>
      <c r="I61" s="321">
        <f>+H61-G61</f>
        <v>-120</v>
      </c>
      <c r="J61" s="333">
        <f>+D61+G61</f>
        <v>1988</v>
      </c>
      <c r="K61" s="294">
        <f>+E61+H61</f>
        <v>1043</v>
      </c>
      <c r="L61" s="339">
        <f>+K61-J61</f>
        <v>-945</v>
      </c>
    </row>
    <row r="62" spans="1:12" s="241" customFormat="1" ht="15" customHeight="1" x14ac:dyDescent="0.25">
      <c r="A62" s="244"/>
      <c r="B62" s="254"/>
      <c r="C62" s="265" t="s">
        <v>123</v>
      </c>
      <c r="D62" s="279"/>
      <c r="E62" s="288">
        <f>E61/D61</f>
        <v>0.47351627313337585</v>
      </c>
      <c r="F62" s="303"/>
      <c r="G62" s="310"/>
      <c r="H62" s="288">
        <f>H61/G61</f>
        <v>0.71496437054631834</v>
      </c>
      <c r="I62" s="320"/>
      <c r="J62" s="331"/>
      <c r="K62" s="288">
        <f>K61/J61</f>
        <v>0.52464788732394363</v>
      </c>
      <c r="L62" s="345"/>
    </row>
    <row r="63" spans="1:12" s="241" customFormat="1" ht="15" customHeight="1" x14ac:dyDescent="0.25">
      <c r="A63" s="244"/>
      <c r="B63" s="255"/>
      <c r="C63" s="266" t="s">
        <v>97</v>
      </c>
      <c r="D63" s="273">
        <f>+D61/J61</f>
        <v>0.7882293762575453</v>
      </c>
      <c r="E63" s="289">
        <f>+E61/K61</f>
        <v>0.71140939597315433</v>
      </c>
      <c r="F63" s="300"/>
      <c r="G63" s="273">
        <f>+G61/J61</f>
        <v>0.21177062374245473</v>
      </c>
      <c r="H63" s="289">
        <f>+H61/K61</f>
        <v>0.28859060402684567</v>
      </c>
      <c r="I63" s="317"/>
      <c r="J63" s="327"/>
      <c r="K63" s="336"/>
      <c r="L63" s="341"/>
    </row>
    <row r="64" spans="1:12" s="242" customFormat="1" ht="15" customHeight="1" x14ac:dyDescent="0.2">
      <c r="A64" s="246"/>
      <c r="B64" s="552" t="s">
        <v>157</v>
      </c>
      <c r="C64" s="577"/>
      <c r="D64" s="280">
        <f>+D66*1000/D61</f>
        <v>1788.7683471601788</v>
      </c>
      <c r="E64" s="290">
        <f>+E66*1000/E61</f>
        <v>1281.6711590296495</v>
      </c>
      <c r="F64" s="298">
        <f>+E64-D64</f>
        <v>-507.09718813052928</v>
      </c>
      <c r="G64" s="280">
        <f>+G66*1000/G61</f>
        <v>3182.8978622327791</v>
      </c>
      <c r="H64" s="290">
        <f>+H66*1000/H61</f>
        <v>2425.2491694352161</v>
      </c>
      <c r="I64" s="318">
        <f>+H64-G64</f>
        <v>-757.64869279756294</v>
      </c>
      <c r="J64" s="332">
        <f>+J66*1000/J61</f>
        <v>2084.0040241448692</v>
      </c>
      <c r="K64" s="290">
        <f>+K66*1000/K61</f>
        <v>1611.6970278044103</v>
      </c>
      <c r="L64" s="298">
        <f>+K64-J64</f>
        <v>-472.30699634045891</v>
      </c>
    </row>
    <row r="65" spans="1:12" s="241" customFormat="1" ht="15" customHeight="1" x14ac:dyDescent="0.25">
      <c r="A65" s="244"/>
      <c r="B65" s="256"/>
      <c r="C65" s="267" t="s">
        <v>123</v>
      </c>
      <c r="D65" s="275"/>
      <c r="E65" s="288">
        <f>E64/D64</f>
        <v>0.7165104196216413</v>
      </c>
      <c r="F65" s="300"/>
      <c r="G65" s="308"/>
      <c r="H65" s="288">
        <f>H64/G64</f>
        <v>0.76196261218822836</v>
      </c>
      <c r="I65" s="317"/>
      <c r="J65" s="327"/>
      <c r="K65" s="288">
        <f>K64/J64</f>
        <v>0.77336560252840159</v>
      </c>
      <c r="L65" s="344"/>
    </row>
    <row r="66" spans="1:12" s="242" customFormat="1" ht="15" customHeight="1" x14ac:dyDescent="0.2">
      <c r="A66" s="246"/>
      <c r="B66" s="552" t="s">
        <v>261</v>
      </c>
      <c r="C66" s="577"/>
      <c r="D66" s="276">
        <v>2803</v>
      </c>
      <c r="E66" s="291">
        <v>951</v>
      </c>
      <c r="F66" s="301">
        <f>+E66-D66</f>
        <v>-1852</v>
      </c>
      <c r="G66" s="281">
        <v>1340</v>
      </c>
      <c r="H66" s="291">
        <v>730</v>
      </c>
      <c r="I66" s="318">
        <f>+H66-G66</f>
        <v>-610</v>
      </c>
      <c r="J66" s="325">
        <f>+D66+G66</f>
        <v>4143</v>
      </c>
      <c r="K66" s="291">
        <f>+E66+H66</f>
        <v>1681</v>
      </c>
      <c r="L66" s="301">
        <f>+K66-J66</f>
        <v>-2462</v>
      </c>
    </row>
    <row r="67" spans="1:12" s="241" customFormat="1" ht="15" customHeight="1" x14ac:dyDescent="0.25">
      <c r="A67" s="248"/>
      <c r="B67" s="258"/>
      <c r="C67" s="268" t="s">
        <v>123</v>
      </c>
      <c r="D67" s="277"/>
      <c r="E67" s="292">
        <f>E66/D66</f>
        <v>0.3392793435604709</v>
      </c>
      <c r="F67" s="302"/>
      <c r="G67" s="309"/>
      <c r="H67" s="292">
        <f>H66/G66</f>
        <v>0.54477611940298509</v>
      </c>
      <c r="I67" s="319"/>
      <c r="J67" s="329"/>
      <c r="K67" s="292">
        <f>K66/J66</f>
        <v>0.40574462949553464</v>
      </c>
      <c r="L67" s="343"/>
    </row>
    <row r="68" spans="1:12" s="242" customFormat="1" ht="9.9" x14ac:dyDescent="0.2"/>
    <row r="69" spans="1:12" s="242" customFormat="1" ht="9.9" x14ac:dyDescent="0.2"/>
    <row r="70" spans="1:12" s="242" customFormat="1" ht="9.9" x14ac:dyDescent="0.2"/>
    <row r="71" spans="1:12" s="242" customFormat="1" ht="9.9" x14ac:dyDescent="0.2"/>
    <row r="72" spans="1:12" s="242" customFormat="1" ht="9.9" x14ac:dyDescent="0.2"/>
    <row r="73" spans="1:12" s="242" customFormat="1" ht="9.9" x14ac:dyDescent="0.2"/>
    <row r="74" spans="1:12" s="242" customFormat="1" ht="9.9" x14ac:dyDescent="0.2"/>
    <row r="75" spans="1:12" s="242" customFormat="1" ht="9.9" x14ac:dyDescent="0.2"/>
    <row r="76" spans="1:12" s="242" customFormat="1" ht="9.9" x14ac:dyDescent="0.2"/>
    <row r="77" spans="1:12" s="242" customFormat="1" ht="9.9" x14ac:dyDescent="0.2"/>
    <row r="78" spans="1:12" s="242" customFormat="1" ht="9.9" x14ac:dyDescent="0.2"/>
    <row r="79" spans="1:12" s="242" customFormat="1" ht="9.9" x14ac:dyDescent="0.2"/>
    <row r="80" spans="1:12" s="242" customFormat="1" ht="9.9" x14ac:dyDescent="0.2"/>
    <row r="81" s="242" customFormat="1" ht="9.9" x14ac:dyDescent="0.2"/>
    <row r="82" s="242" customFormat="1" ht="9.9" x14ac:dyDescent="0.2"/>
    <row r="83" s="242" customFormat="1" ht="9.9" x14ac:dyDescent="0.2"/>
    <row r="84" s="242" customFormat="1" ht="9.9" x14ac:dyDescent="0.2"/>
    <row r="85" s="242" customFormat="1" ht="9.9" x14ac:dyDescent="0.2"/>
    <row r="86" s="242" customFormat="1" ht="9.9" x14ac:dyDescent="0.2"/>
    <row r="87" s="242" customFormat="1" ht="9.9" x14ac:dyDescent="0.2"/>
    <row r="88" s="242" customFormat="1" ht="9.9" x14ac:dyDescent="0.2"/>
    <row r="89" s="242" customFormat="1" ht="9.9" x14ac:dyDescent="0.2"/>
    <row r="90" s="242" customFormat="1" ht="9.9" x14ac:dyDescent="0.2"/>
    <row r="91" s="242" customFormat="1" ht="9.9" x14ac:dyDescent="0.2"/>
    <row r="92" s="242" customFormat="1" ht="9.9" x14ac:dyDescent="0.2"/>
    <row r="93" s="242" customFormat="1" ht="9.9" x14ac:dyDescent="0.2"/>
    <row r="94" s="242" customFormat="1" ht="9.9" x14ac:dyDescent="0.2"/>
    <row r="95" s="242" customFormat="1" ht="9.9" x14ac:dyDescent="0.2"/>
    <row r="96" s="242" customFormat="1" ht="9.9" x14ac:dyDescent="0.2"/>
    <row r="97" s="242" customFormat="1" ht="9.9" x14ac:dyDescent="0.2"/>
    <row r="98" s="242" customFormat="1" ht="9.9" x14ac:dyDescent="0.2"/>
    <row r="99" s="242" customFormat="1" ht="9.9" x14ac:dyDescent="0.2"/>
    <row r="100" s="242" customFormat="1" ht="9.9" x14ac:dyDescent="0.2"/>
    <row r="101" s="242" customFormat="1" ht="9.9" x14ac:dyDescent="0.2"/>
    <row r="102" s="242" customFormat="1" ht="9.9" x14ac:dyDescent="0.2"/>
    <row r="103" s="242" customFormat="1" ht="9.9" x14ac:dyDescent="0.2"/>
    <row r="104" s="242" customFormat="1" ht="9.9" x14ac:dyDescent="0.2"/>
    <row r="105" s="242" customFormat="1" ht="9.9" x14ac:dyDescent="0.2"/>
    <row r="106" s="242" customFormat="1" ht="9.9" x14ac:dyDescent="0.2"/>
    <row r="107" s="242" customFormat="1" ht="9.9" x14ac:dyDescent="0.2"/>
    <row r="108" s="242" customFormat="1" ht="9.9" x14ac:dyDescent="0.2"/>
    <row r="109" s="242" customFormat="1" ht="9.9" x14ac:dyDescent="0.2"/>
    <row r="110" s="242" customFormat="1" ht="9.9" x14ac:dyDescent="0.2"/>
    <row r="111" s="242" customFormat="1" ht="9.9" x14ac:dyDescent="0.2"/>
    <row r="112" s="242" customFormat="1" ht="9.9" x14ac:dyDescent="0.2"/>
    <row r="113" s="242" customFormat="1" ht="9.9" x14ac:dyDescent="0.2"/>
    <row r="114" s="242" customFormat="1" ht="9.9" x14ac:dyDescent="0.2"/>
    <row r="115" s="242" customFormat="1" ht="9.9" x14ac:dyDescent="0.2"/>
    <row r="116" s="242" customFormat="1" ht="9.9" x14ac:dyDescent="0.2"/>
    <row r="117" s="242" customFormat="1" ht="9.9" x14ac:dyDescent="0.2"/>
    <row r="118" s="242" customFormat="1" ht="9.9" x14ac:dyDescent="0.2"/>
    <row r="119" s="242" customFormat="1" ht="9.9" x14ac:dyDescent="0.2"/>
    <row r="120" s="242" customFormat="1" ht="9.9" x14ac:dyDescent="0.2"/>
    <row r="121" s="242" customFormat="1" ht="9.9" x14ac:dyDescent="0.2"/>
    <row r="122" s="242" customFormat="1" ht="9.9" x14ac:dyDescent="0.2"/>
    <row r="123" s="242" customFormat="1" ht="9.9" x14ac:dyDescent="0.2"/>
    <row r="124" s="242" customFormat="1" ht="9.9" x14ac:dyDescent="0.2"/>
    <row r="125" s="242" customFormat="1" ht="9.9" x14ac:dyDescent="0.2"/>
    <row r="126" s="242" customFormat="1" ht="9.9" x14ac:dyDescent="0.2"/>
    <row r="127" s="242" customFormat="1" ht="9.9" x14ac:dyDescent="0.2"/>
    <row r="128" s="242" customFormat="1" ht="9.9" x14ac:dyDescent="0.2"/>
    <row r="129" s="242" customFormat="1" ht="9.9" x14ac:dyDescent="0.2"/>
    <row r="130" s="242" customFormat="1" ht="9.9" x14ac:dyDescent="0.2"/>
    <row r="131" s="242" customFormat="1" ht="9.9" x14ac:dyDescent="0.2"/>
    <row r="132" s="242" customFormat="1" ht="9.9" x14ac:dyDescent="0.2"/>
    <row r="133" s="242" customFormat="1" ht="9.9" x14ac:dyDescent="0.2"/>
    <row r="134" s="242" customFormat="1" ht="9.9" x14ac:dyDescent="0.2"/>
    <row r="135" s="242" customFormat="1" ht="9.9" x14ac:dyDescent="0.2"/>
    <row r="136" s="242" customFormat="1" ht="9.9" x14ac:dyDescent="0.2"/>
    <row r="137" s="242" customFormat="1" ht="9.9" x14ac:dyDescent="0.2"/>
    <row r="138" s="242" customFormat="1" ht="9.9" x14ac:dyDescent="0.2"/>
    <row r="139" s="242" customFormat="1" ht="9.9" x14ac:dyDescent="0.2"/>
    <row r="140" s="242" customFormat="1" ht="9.9" x14ac:dyDescent="0.2"/>
    <row r="141" s="242" customFormat="1" ht="9.9" x14ac:dyDescent="0.2"/>
    <row r="142" s="242" customFormat="1" ht="9.9" x14ac:dyDescent="0.2"/>
    <row r="143" s="242" customFormat="1" ht="9.9" x14ac:dyDescent="0.2"/>
    <row r="144" s="242" customFormat="1" ht="9.9" x14ac:dyDescent="0.2"/>
    <row r="145" s="242" customFormat="1" ht="9.9" x14ac:dyDescent="0.2"/>
    <row r="146" s="242" customFormat="1" ht="9.9" x14ac:dyDescent="0.2"/>
    <row r="147" s="242" customFormat="1" ht="9.9" x14ac:dyDescent="0.2"/>
    <row r="148" s="242" customFormat="1" ht="9.9" x14ac:dyDescent="0.2"/>
    <row r="149" s="242" customFormat="1" ht="9.9" x14ac:dyDescent="0.2"/>
    <row r="150" s="242" customFormat="1" ht="9.9" x14ac:dyDescent="0.2"/>
    <row r="151" s="242" customFormat="1" ht="9.9" x14ac:dyDescent="0.2"/>
    <row r="152" s="242" customFormat="1" ht="9.9" x14ac:dyDescent="0.2"/>
    <row r="153" s="242" customFormat="1" ht="9.9" x14ac:dyDescent="0.2"/>
    <row r="154" s="242" customFormat="1" ht="9.9" x14ac:dyDescent="0.2"/>
    <row r="155" s="242" customFormat="1" ht="9.9" x14ac:dyDescent="0.2"/>
    <row r="156" s="242" customFormat="1" ht="9.9" x14ac:dyDescent="0.2"/>
    <row r="157" s="242" customFormat="1" ht="9.9" x14ac:dyDescent="0.2"/>
    <row r="158" s="242" customFormat="1" ht="9.9" x14ac:dyDescent="0.2"/>
    <row r="159" s="242" customFormat="1" ht="9.9" x14ac:dyDescent="0.2"/>
    <row r="160" s="242" customFormat="1" ht="9.9" x14ac:dyDescent="0.2"/>
    <row r="161" s="242" customFormat="1" ht="9.9" x14ac:dyDescent="0.2"/>
    <row r="162" s="242" customFormat="1" ht="9.9" x14ac:dyDescent="0.2"/>
    <row r="163" s="242" customFormat="1" ht="9.9" x14ac:dyDescent="0.2"/>
    <row r="164" s="242" customFormat="1" ht="9.9" x14ac:dyDescent="0.2"/>
    <row r="165" s="242" customFormat="1" ht="9.9" x14ac:dyDescent="0.2"/>
    <row r="166" s="242" customFormat="1" ht="9.9" x14ac:dyDescent="0.2"/>
    <row r="167" s="242" customFormat="1" ht="9.9" x14ac:dyDescent="0.2"/>
    <row r="168" s="242" customFormat="1" ht="9.9" x14ac:dyDescent="0.2"/>
    <row r="169" s="242" customFormat="1" ht="9.9" x14ac:dyDescent="0.2"/>
    <row r="170" s="242" customFormat="1" ht="9.9" x14ac:dyDescent="0.2"/>
    <row r="171" s="242" customFormat="1" ht="9.9" x14ac:dyDescent="0.2"/>
    <row r="172" s="242" customFormat="1" ht="9.9" x14ac:dyDescent="0.2"/>
    <row r="173" s="242" customFormat="1" ht="9.9" x14ac:dyDescent="0.2"/>
    <row r="174" s="242" customFormat="1" ht="9.9" x14ac:dyDescent="0.2"/>
    <row r="175" s="242" customFormat="1" ht="9.9" x14ac:dyDescent="0.2"/>
    <row r="176" s="242" customFormat="1" ht="9.9" x14ac:dyDescent="0.2"/>
    <row r="177" s="242" customFormat="1" ht="9.9" x14ac:dyDescent="0.2"/>
    <row r="178" s="242" customFormat="1" ht="9.9" x14ac:dyDescent="0.2"/>
    <row r="179" s="242" customFormat="1" ht="9.9" x14ac:dyDescent="0.2"/>
    <row r="180" s="242" customFormat="1" ht="9.9" x14ac:dyDescent="0.2"/>
    <row r="181" s="242" customFormat="1" ht="9.9" x14ac:dyDescent="0.2"/>
    <row r="182" s="242" customFormat="1" ht="9.9" x14ac:dyDescent="0.2"/>
    <row r="183" s="242" customFormat="1" ht="9.9" x14ac:dyDescent="0.2"/>
    <row r="184" s="242" customFormat="1" ht="9.9" x14ac:dyDescent="0.2"/>
    <row r="185" s="242" customFormat="1" ht="9.9" x14ac:dyDescent="0.2"/>
    <row r="186" s="242" customFormat="1" ht="9.9" x14ac:dyDescent="0.2"/>
    <row r="187" s="242" customFormat="1" ht="9.9" x14ac:dyDescent="0.2"/>
    <row r="188" s="242" customFormat="1" ht="9.9" x14ac:dyDescent="0.2"/>
    <row r="189" s="242" customFormat="1" ht="9.9" x14ac:dyDescent="0.2"/>
    <row r="190" s="242" customFormat="1" ht="9.9" x14ac:dyDescent="0.2"/>
    <row r="191" s="242" customFormat="1" ht="9.9" x14ac:dyDescent="0.2"/>
    <row r="192" s="242" customFormat="1" ht="9.9" x14ac:dyDescent="0.2"/>
    <row r="193" s="242" customFormat="1" ht="9.9" x14ac:dyDescent="0.2"/>
    <row r="194" s="242" customFormat="1" ht="9.9" x14ac:dyDescent="0.2"/>
    <row r="195" s="242" customFormat="1" ht="9.9" x14ac:dyDescent="0.2"/>
    <row r="196" s="242" customFormat="1" ht="9.9" x14ac:dyDescent="0.2"/>
    <row r="197" s="242" customFormat="1" ht="9.9" x14ac:dyDescent="0.2"/>
    <row r="198" s="242" customFormat="1" ht="9.9" x14ac:dyDescent="0.2"/>
    <row r="199" s="242" customFormat="1" ht="9.9" x14ac:dyDescent="0.2"/>
    <row r="200" s="242" customFormat="1" ht="9.9" x14ac:dyDescent="0.2"/>
    <row r="201" s="242" customFormat="1" ht="9.9" x14ac:dyDescent="0.2"/>
    <row r="202" s="242" customFormat="1" ht="9.9" x14ac:dyDescent="0.2"/>
    <row r="203" s="242" customFormat="1" ht="9.9" x14ac:dyDescent="0.2"/>
    <row r="204" s="242" customFormat="1" ht="9.9" x14ac:dyDescent="0.2"/>
    <row r="205" s="242" customFormat="1" ht="9.9" x14ac:dyDescent="0.2"/>
    <row r="206" s="242" customFormat="1" ht="9.9" x14ac:dyDescent="0.2"/>
    <row r="207" s="242" customFormat="1" ht="9.9" x14ac:dyDescent="0.2"/>
    <row r="208" s="242" customFormat="1" ht="9.9" x14ac:dyDescent="0.2"/>
    <row r="209" s="242" customFormat="1" ht="9.9" x14ac:dyDescent="0.2"/>
    <row r="210" s="242" customFormat="1" ht="9.9" x14ac:dyDescent="0.2"/>
    <row r="211" s="242" customFormat="1" ht="9.9" x14ac:dyDescent="0.2"/>
    <row r="212" s="242" customFormat="1" ht="9.9" x14ac:dyDescent="0.2"/>
    <row r="213" s="242" customFormat="1" ht="9.9" x14ac:dyDescent="0.2"/>
    <row r="214" s="242" customFormat="1" ht="9.9" x14ac:dyDescent="0.2"/>
    <row r="215" s="242" customFormat="1" ht="9.9" x14ac:dyDescent="0.2"/>
    <row r="216" s="242" customFormat="1" ht="9.9" x14ac:dyDescent="0.2"/>
    <row r="217" s="242" customFormat="1" ht="9.9" x14ac:dyDescent="0.2"/>
    <row r="218" s="242" customFormat="1" ht="9.9" x14ac:dyDescent="0.2"/>
    <row r="219" s="242" customFormat="1" ht="9.9" x14ac:dyDescent="0.2"/>
    <row r="220" s="242" customFormat="1" ht="9.9" x14ac:dyDescent="0.2"/>
    <row r="221" s="242" customFormat="1" ht="9.9" x14ac:dyDescent="0.2"/>
    <row r="222" s="242" customFormat="1" ht="9.9" x14ac:dyDescent="0.2"/>
    <row r="223" s="242" customFormat="1" ht="9.9" x14ac:dyDescent="0.2"/>
    <row r="224" s="242" customFormat="1" ht="9.9" x14ac:dyDescent="0.2"/>
    <row r="225" s="242" customFormat="1" ht="9.9" x14ac:dyDescent="0.2"/>
    <row r="226" s="242" customFormat="1" ht="9.9" x14ac:dyDescent="0.2"/>
    <row r="227" s="242" customFormat="1" ht="9.9" x14ac:dyDescent="0.2"/>
    <row r="228" s="242" customFormat="1" ht="9.9" x14ac:dyDescent="0.2"/>
    <row r="229" s="242" customFormat="1" ht="9.9" x14ac:dyDescent="0.2"/>
    <row r="230" s="242" customFormat="1" ht="9.9" x14ac:dyDescent="0.2"/>
    <row r="231" s="242" customFormat="1" ht="9.9" x14ac:dyDescent="0.2"/>
    <row r="232" s="242" customFormat="1" ht="9.9" x14ac:dyDescent="0.2"/>
    <row r="233" s="242" customFormat="1" ht="9.9" x14ac:dyDescent="0.2"/>
    <row r="234" s="242" customFormat="1" ht="9.9" x14ac:dyDescent="0.2"/>
    <row r="235" s="242" customFormat="1" ht="9.9" x14ac:dyDescent="0.2"/>
    <row r="236" s="242" customFormat="1" ht="9.9" x14ac:dyDescent="0.2"/>
    <row r="237" s="242" customFormat="1" ht="9.9" x14ac:dyDescent="0.2"/>
    <row r="238" s="242" customFormat="1" ht="9.9" x14ac:dyDescent="0.2"/>
    <row r="239" s="242" customFormat="1" ht="9.9" x14ac:dyDescent="0.2"/>
    <row r="240" s="242" customFormat="1" ht="9.9" x14ac:dyDescent="0.2"/>
    <row r="241" s="242" customFormat="1" ht="9.9" x14ac:dyDescent="0.2"/>
    <row r="242" s="242" customFormat="1" ht="9.9" x14ac:dyDescent="0.2"/>
    <row r="243" s="242" customFormat="1" ht="9.9" x14ac:dyDescent="0.2"/>
    <row r="244" s="242" customFormat="1" ht="9.9" x14ac:dyDescent="0.2"/>
    <row r="245" s="242" customFormat="1" ht="9.9" x14ac:dyDescent="0.2"/>
    <row r="246" s="242" customFormat="1" ht="9.9" x14ac:dyDescent="0.2"/>
    <row r="247" s="242" customFormat="1" ht="9.9" x14ac:dyDescent="0.2"/>
    <row r="248" s="242" customFormat="1" ht="9.9" x14ac:dyDescent="0.2"/>
    <row r="249" s="242" customFormat="1" ht="9.9" x14ac:dyDescent="0.2"/>
    <row r="250" s="242" customFormat="1" ht="9.9" x14ac:dyDescent="0.2"/>
    <row r="251" s="242" customFormat="1" ht="9.9" x14ac:dyDescent="0.2"/>
    <row r="252" s="242" customFormat="1" ht="9.9" x14ac:dyDescent="0.2"/>
    <row r="253" s="242" customFormat="1" ht="9.9" x14ac:dyDescent="0.2"/>
    <row r="254" s="242" customFormat="1" ht="9.9" x14ac:dyDescent="0.2"/>
    <row r="255" s="242" customFormat="1" ht="9.9" x14ac:dyDescent="0.2"/>
    <row r="256" s="242" customFormat="1" ht="9.9" x14ac:dyDescent="0.2"/>
    <row r="257" s="242" customFormat="1" ht="9.9" x14ac:dyDescent="0.2"/>
    <row r="258" s="242" customFormat="1" ht="9.9" x14ac:dyDescent="0.2"/>
    <row r="259" s="242" customFormat="1" ht="9.9" x14ac:dyDescent="0.2"/>
    <row r="260" s="242" customFormat="1" ht="9.9" x14ac:dyDescent="0.2"/>
    <row r="261" s="242" customFormat="1" ht="9.9" x14ac:dyDescent="0.2"/>
    <row r="262" s="242" customFormat="1" ht="9.9" x14ac:dyDescent="0.2"/>
    <row r="263" s="242" customFormat="1" ht="9.9" x14ac:dyDescent="0.2"/>
    <row r="264" s="242" customFormat="1" ht="9.9" x14ac:dyDescent="0.2"/>
    <row r="265" s="242" customFormat="1" ht="9.9" x14ac:dyDescent="0.2"/>
  </sheetData>
  <mergeCells count="31">
    <mergeCell ref="B57:C57"/>
    <mergeCell ref="B59:C59"/>
    <mergeCell ref="B61:C61"/>
    <mergeCell ref="B64:C64"/>
    <mergeCell ref="B66:C66"/>
    <mergeCell ref="B45:C45"/>
    <mergeCell ref="B47:C47"/>
    <mergeCell ref="B50:C50"/>
    <mergeCell ref="B52:C52"/>
    <mergeCell ref="B54:C54"/>
    <mergeCell ref="B33:C33"/>
    <mergeCell ref="B36:C36"/>
    <mergeCell ref="B38:C38"/>
    <mergeCell ref="B40:C40"/>
    <mergeCell ref="B43:C43"/>
    <mergeCell ref="B22:C22"/>
    <mergeCell ref="B24:C24"/>
    <mergeCell ref="B26:C26"/>
    <mergeCell ref="B29:C29"/>
    <mergeCell ref="B31:C31"/>
    <mergeCell ref="B10:C10"/>
    <mergeCell ref="B12:C12"/>
    <mergeCell ref="B15:C15"/>
    <mergeCell ref="B17:C17"/>
    <mergeCell ref="B19:C19"/>
    <mergeCell ref="D3:F3"/>
    <mergeCell ref="G3:I3"/>
    <mergeCell ref="J3:L3"/>
    <mergeCell ref="B5:C5"/>
    <mergeCell ref="B8:C8"/>
    <mergeCell ref="A3:C4"/>
  </mergeCells>
  <phoneticPr fontId="3"/>
  <printOptions horizontalCentered="1"/>
  <pageMargins left="0.59055118110236227" right="0.19685039370078741" top="0.59055118110236227" bottom="0.39370078740157483" header="0.31496062992125984" footer="0.23622047244094491"/>
  <pageSetup paperSize="9" scale="98" firstPageNumber="10" orientation="portrait" useFirstPageNumber="1" r:id="rId1"/>
  <headerFooter>
    <oddFooter xml:space="preserve">&amp;C- &amp;P -
 </oddFooter>
  </headerFooter>
  <rowBreaks count="1" manualBreakCount="1">
    <brk id="5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2"/>
  <sheetViews>
    <sheetView view="pageBreakPreview" zoomScaleSheetLayoutView="100" workbookViewId="0">
      <selection activeCell="C179" sqref="C179"/>
    </sheetView>
  </sheetViews>
  <sheetFormatPr defaultColWidth="9" defaultRowHeight="14.15" x14ac:dyDescent="0.25"/>
  <cols>
    <col min="1" max="1" width="2.69140625" style="347" customWidth="1"/>
    <col min="2" max="2" width="2.69140625" style="45" customWidth="1"/>
    <col min="3" max="3" width="12.69140625" style="1" customWidth="1"/>
    <col min="4" max="15" width="9.69140625" style="1" customWidth="1"/>
    <col min="16" max="16" width="8.69140625" style="1" customWidth="1"/>
    <col min="17" max="17" width="9" style="1"/>
    <col min="18" max="18" width="9.23046875" style="1" bestFit="1" customWidth="1"/>
    <col min="19" max="16384" width="9" style="1"/>
  </cols>
  <sheetData>
    <row r="1" spans="1:15" ht="15" customHeight="1" x14ac:dyDescent="0.25">
      <c r="A1" s="347" t="s">
        <v>168</v>
      </c>
      <c r="E1" s="365"/>
    </row>
    <row r="2" spans="1:15" ht="15" customHeight="1" x14ac:dyDescent="0.25">
      <c r="B2" s="45" t="s">
        <v>169</v>
      </c>
      <c r="O2" s="369" t="s">
        <v>315</v>
      </c>
    </row>
    <row r="3" spans="1:15" ht="15" customHeight="1" x14ac:dyDescent="0.25">
      <c r="C3" s="348" t="s">
        <v>170</v>
      </c>
      <c r="D3" s="353">
        <v>1</v>
      </c>
      <c r="E3" s="353">
        <v>2</v>
      </c>
      <c r="F3" s="353">
        <v>3</v>
      </c>
      <c r="G3" s="353">
        <v>4</v>
      </c>
      <c r="H3" s="353">
        <v>5</v>
      </c>
      <c r="I3" s="353">
        <v>6</v>
      </c>
      <c r="J3" s="353">
        <v>7</v>
      </c>
      <c r="K3" s="353">
        <v>8</v>
      </c>
      <c r="L3" s="353">
        <v>9</v>
      </c>
      <c r="M3" s="353">
        <v>10</v>
      </c>
      <c r="N3" s="353">
        <v>11</v>
      </c>
      <c r="O3" s="353">
        <v>12</v>
      </c>
    </row>
    <row r="4" spans="1:15" ht="15" customHeight="1" x14ac:dyDescent="0.25">
      <c r="C4" s="349" t="s">
        <v>236</v>
      </c>
      <c r="D4" s="354">
        <v>777.11697795618238</v>
      </c>
      <c r="E4" s="357">
        <v>755.44256136533636</v>
      </c>
      <c r="F4" s="357">
        <v>706.24659066406787</v>
      </c>
      <c r="G4" s="354">
        <v>699.88101174373446</v>
      </c>
      <c r="H4" s="354">
        <v>697.45287435443379</v>
      </c>
      <c r="I4" s="354">
        <v>678.86112880505618</v>
      </c>
      <c r="J4" s="354">
        <v>676.76088969777879</v>
      </c>
      <c r="K4" s="354">
        <v>685.25952146823568</v>
      </c>
      <c r="L4" s="354">
        <v>717.96384913192139</v>
      </c>
      <c r="M4" s="354">
        <v>728.53872113319107</v>
      </c>
      <c r="N4" s="354">
        <v>738.11032629320698</v>
      </c>
      <c r="O4" s="354">
        <v>781.58953142470773</v>
      </c>
    </row>
    <row r="5" spans="1:15" ht="15" customHeight="1" x14ac:dyDescent="0.25">
      <c r="C5" s="349" t="s">
        <v>204</v>
      </c>
      <c r="D5" s="354">
        <v>763.1134414119316</v>
      </c>
      <c r="E5" s="357">
        <v>738.33837746878658</v>
      </c>
      <c r="F5" s="357">
        <v>739.91965720871201</v>
      </c>
      <c r="G5" s="354">
        <v>728.71989632382929</v>
      </c>
      <c r="H5" s="354">
        <v>619.04944376388107</v>
      </c>
      <c r="I5" s="354">
        <v>669.81170046816283</v>
      </c>
      <c r="J5" s="354">
        <v>671.62840505123086</v>
      </c>
      <c r="K5" s="354">
        <v>697.27916586251774</v>
      </c>
      <c r="L5" s="354">
        <v>758.23002790532303</v>
      </c>
      <c r="M5" s="354">
        <v>756.32123268806379</v>
      </c>
      <c r="N5" s="354">
        <v>754.38532802089401</v>
      </c>
      <c r="O5" s="354">
        <v>799.73329348097354</v>
      </c>
    </row>
    <row r="6" spans="1:15" ht="15" customHeight="1" x14ac:dyDescent="0.25">
      <c r="C6" s="349" t="s">
        <v>205</v>
      </c>
      <c r="D6" s="354">
        <v>743.69179085049382</v>
      </c>
      <c r="E6" s="357">
        <v>729.07415039827629</v>
      </c>
      <c r="F6" s="357">
        <v>715.98754151964488</v>
      </c>
      <c r="G6" s="354">
        <v>695.60535261425571</v>
      </c>
      <c r="H6" s="354">
        <v>695.19183088342027</v>
      </c>
      <c r="I6" s="354">
        <v>672.86133634297425</v>
      </c>
      <c r="J6" s="354">
        <v>648.47717995438484</v>
      </c>
      <c r="K6" s="354">
        <v>715.9082019474472</v>
      </c>
      <c r="L6" s="354">
        <v>683.77400841061853</v>
      </c>
      <c r="M6" s="354">
        <v>693.82762418837797</v>
      </c>
      <c r="N6" s="354">
        <v>698.51935450590213</v>
      </c>
      <c r="O6" s="354">
        <v>763.79372593587141</v>
      </c>
    </row>
    <row r="7" spans="1:15" ht="15" customHeight="1" x14ac:dyDescent="0.25">
      <c r="C7" s="349" t="s">
        <v>20</v>
      </c>
      <c r="D7" s="354">
        <v>712.71109236962729</v>
      </c>
      <c r="E7" s="357">
        <v>732.36802321936977</v>
      </c>
      <c r="F7" s="357">
        <v>714.49026192153053</v>
      </c>
      <c r="G7" s="354">
        <v>720.05738624402193</v>
      </c>
      <c r="H7" s="354">
        <v>729.70320123865804</v>
      </c>
      <c r="I7" s="354">
        <v>738.84218360230977</v>
      </c>
      <c r="J7" s="354">
        <v>709.33196555941504</v>
      </c>
      <c r="K7" s="354">
        <v>753.33554829857189</v>
      </c>
      <c r="L7" s="354">
        <v>747.50081178589051</v>
      </c>
      <c r="M7" s="354">
        <v>724.68222083661624</v>
      </c>
      <c r="N7" s="354">
        <v>722.3459120717248</v>
      </c>
      <c r="O7" s="354">
        <v>777.60459519967515</v>
      </c>
    </row>
    <row r="8" spans="1:15" ht="15" customHeight="1" x14ac:dyDescent="0.25">
      <c r="C8" s="349" t="s">
        <v>257</v>
      </c>
      <c r="D8" s="354">
        <v>787.84927751404916</v>
      </c>
      <c r="E8" s="357">
        <v>754.49215543242872</v>
      </c>
      <c r="F8" s="357">
        <v>729.61096948269005</v>
      </c>
      <c r="G8" s="354">
        <v>701.19883007869976</v>
      </c>
      <c r="H8" s="354">
        <v>639.87158698585347</v>
      </c>
      <c r="I8" s="354">
        <v>555.70624388182932</v>
      </c>
      <c r="J8" s="354">
        <v>675.98756743835236</v>
      </c>
      <c r="K8" s="354">
        <v>762.54831852519919</v>
      </c>
      <c r="L8" s="354">
        <v>717.17721730866185</v>
      </c>
      <c r="M8" s="354">
        <v>745.66773207726408</v>
      </c>
      <c r="N8" s="354">
        <v>753.53419170961422</v>
      </c>
      <c r="O8" s="354">
        <v>802.55494336234892</v>
      </c>
    </row>
    <row r="9" spans="1:15" ht="15" customHeight="1" x14ac:dyDescent="0.25"/>
    <row r="10" spans="1:15" ht="15" customHeight="1" x14ac:dyDescent="0.25"/>
    <row r="11" spans="1:15" ht="15" customHeight="1" x14ac:dyDescent="0.25"/>
    <row r="12" spans="1:15" ht="15" customHeight="1" x14ac:dyDescent="0.25"/>
    <row r="13" spans="1:15" ht="15" customHeight="1" x14ac:dyDescent="0.25"/>
    <row r="14" spans="1:15" ht="15" customHeight="1" x14ac:dyDescent="0.25"/>
    <row r="15" spans="1:15" ht="15" customHeight="1" x14ac:dyDescent="0.25"/>
    <row r="16" spans="1:15" ht="15" customHeight="1" x14ac:dyDescent="0.25"/>
    <row r="17" spans="2:8" ht="15" customHeight="1" x14ac:dyDescent="0.25"/>
    <row r="18" spans="2:8" ht="15" customHeight="1" x14ac:dyDescent="0.25"/>
    <row r="19" spans="2:8" ht="15" customHeight="1" x14ac:dyDescent="0.25"/>
    <row r="20" spans="2:8" ht="15" customHeight="1" x14ac:dyDescent="0.25"/>
    <row r="21" spans="2:8" ht="15" customHeight="1" x14ac:dyDescent="0.25"/>
    <row r="22" spans="2:8" ht="15" customHeight="1" x14ac:dyDescent="0.25"/>
    <row r="23" spans="2:8" ht="15" customHeight="1" x14ac:dyDescent="0.25">
      <c r="B23" s="45" t="s">
        <v>172</v>
      </c>
      <c r="H23" s="368"/>
    </row>
    <row r="24" spans="2:8" ht="15" customHeight="1" x14ac:dyDescent="0.25">
      <c r="C24" s="350" t="s">
        <v>173</v>
      </c>
      <c r="D24" s="355" t="s">
        <v>235</v>
      </c>
      <c r="E24" s="355" t="s">
        <v>239</v>
      </c>
      <c r="F24" s="355" t="s">
        <v>54</v>
      </c>
      <c r="G24" s="355" t="s">
        <v>20</v>
      </c>
      <c r="H24" s="355" t="s">
        <v>257</v>
      </c>
    </row>
    <row r="25" spans="2:8" ht="15" customHeight="1" x14ac:dyDescent="0.25">
      <c r="C25" s="351" t="s">
        <v>175</v>
      </c>
      <c r="D25" s="356">
        <v>1350</v>
      </c>
      <c r="E25" s="356">
        <v>1339</v>
      </c>
      <c r="F25" s="356">
        <v>1254</v>
      </c>
      <c r="G25" s="356">
        <v>1283</v>
      </c>
      <c r="H25" s="356">
        <v>1068</v>
      </c>
    </row>
    <row r="26" spans="2:8" ht="15" customHeight="1" x14ac:dyDescent="0.25">
      <c r="C26" s="351" t="s">
        <v>316</v>
      </c>
      <c r="D26" s="356">
        <v>724</v>
      </c>
      <c r="E26" s="356">
        <v>726</v>
      </c>
      <c r="F26" s="356">
        <v>707</v>
      </c>
      <c r="G26" s="356">
        <v>732</v>
      </c>
      <c r="H26" s="356">
        <v>720</v>
      </c>
    </row>
    <row r="27" spans="2:8" ht="15" customHeight="1" x14ac:dyDescent="0.25"/>
    <row r="28" spans="2:8" ht="15" customHeight="1" x14ac:dyDescent="0.25"/>
    <row r="29" spans="2:8" ht="15" customHeight="1" x14ac:dyDescent="0.25"/>
    <row r="30" spans="2:8" ht="15" customHeight="1" x14ac:dyDescent="0.25"/>
    <row r="31" spans="2:8" ht="15" customHeight="1" x14ac:dyDescent="0.25"/>
    <row r="32" spans="2:8" ht="15" customHeight="1" x14ac:dyDescent="0.25"/>
    <row r="33" spans="1:15" ht="15" customHeight="1" x14ac:dyDescent="0.25"/>
    <row r="34" spans="1:15" ht="15" customHeight="1" x14ac:dyDescent="0.25"/>
    <row r="35" spans="1:15" ht="15" customHeight="1" x14ac:dyDescent="0.25"/>
    <row r="36" spans="1:15" ht="15" customHeight="1" x14ac:dyDescent="0.25"/>
    <row r="37" spans="1:15" ht="15" customHeight="1" x14ac:dyDescent="0.25"/>
    <row r="38" spans="1:15" ht="15" customHeight="1" x14ac:dyDescent="0.25"/>
    <row r="39" spans="1:15" ht="15" customHeight="1" x14ac:dyDescent="0.25"/>
    <row r="40" spans="1:15" ht="15" customHeight="1" x14ac:dyDescent="0.25">
      <c r="A40" s="347" t="s">
        <v>177</v>
      </c>
      <c r="F40" s="365"/>
    </row>
    <row r="41" spans="1:15" ht="15" customHeight="1" x14ac:dyDescent="0.25">
      <c r="B41" s="45" t="s">
        <v>169</v>
      </c>
      <c r="O41" s="368" t="s">
        <v>315</v>
      </c>
    </row>
    <row r="42" spans="1:15" ht="15" customHeight="1" x14ac:dyDescent="0.25">
      <c r="C42" s="348" t="s">
        <v>170</v>
      </c>
      <c r="D42" s="353">
        <v>1</v>
      </c>
      <c r="E42" s="353">
        <v>2</v>
      </c>
      <c r="F42" s="353">
        <v>3</v>
      </c>
      <c r="G42" s="353">
        <v>4</v>
      </c>
      <c r="H42" s="353">
        <v>5</v>
      </c>
      <c r="I42" s="353">
        <v>6</v>
      </c>
      <c r="J42" s="353">
        <v>7</v>
      </c>
      <c r="K42" s="353">
        <v>8</v>
      </c>
      <c r="L42" s="353">
        <v>9</v>
      </c>
      <c r="M42" s="353">
        <v>10</v>
      </c>
      <c r="N42" s="353">
        <v>11</v>
      </c>
      <c r="O42" s="353">
        <v>12</v>
      </c>
    </row>
    <row r="43" spans="1:15" ht="15" customHeight="1" x14ac:dyDescent="0.25">
      <c r="C43" s="349" t="s">
        <v>236</v>
      </c>
      <c r="D43" s="354">
        <v>365.23052764358101</v>
      </c>
      <c r="E43" s="357">
        <v>365.56552677015975</v>
      </c>
      <c r="F43" s="357">
        <v>356.17143936976225</v>
      </c>
      <c r="G43" s="354">
        <v>385.30402779385264</v>
      </c>
      <c r="H43" s="354">
        <v>400.38479764024112</v>
      </c>
      <c r="I43" s="354">
        <v>389.33756264963961</v>
      </c>
      <c r="J43" s="354">
        <v>373.71679182151502</v>
      </c>
      <c r="K43" s="354">
        <v>370.93050186467946</v>
      </c>
      <c r="L43" s="354">
        <v>383.92837292235453</v>
      </c>
      <c r="M43" s="354">
        <v>373.15152886726224</v>
      </c>
      <c r="N43" s="354">
        <v>390.40935547482115</v>
      </c>
      <c r="O43" s="354">
        <v>425.37295023362265</v>
      </c>
    </row>
    <row r="44" spans="1:15" ht="15" customHeight="1" x14ac:dyDescent="0.25">
      <c r="C44" s="349" t="s">
        <v>204</v>
      </c>
      <c r="D44" s="354">
        <v>385.47895278508457</v>
      </c>
      <c r="E44" s="357">
        <v>403.83037381369792</v>
      </c>
      <c r="F44" s="357">
        <v>401.24184840542864</v>
      </c>
      <c r="G44" s="354">
        <v>401.31536445449382</v>
      </c>
      <c r="H44" s="354">
        <v>405.27333221015721</v>
      </c>
      <c r="I44" s="354">
        <v>378.3309505475861</v>
      </c>
      <c r="J44" s="354">
        <v>404.86190971289079</v>
      </c>
      <c r="K44" s="354">
        <v>409.32214038884428</v>
      </c>
      <c r="L44" s="354">
        <v>401.09666076406484</v>
      </c>
      <c r="M44" s="354">
        <v>385.54426512738615</v>
      </c>
      <c r="N44" s="354">
        <v>393.44477659636379</v>
      </c>
      <c r="O44" s="354">
        <v>400.4447563117252</v>
      </c>
    </row>
    <row r="45" spans="1:15" ht="15" customHeight="1" x14ac:dyDescent="0.25">
      <c r="C45" s="349" t="s">
        <v>205</v>
      </c>
      <c r="D45" s="354">
        <v>385.80305125045294</v>
      </c>
      <c r="E45" s="357">
        <v>387.91539371469423</v>
      </c>
      <c r="F45" s="357">
        <v>387.2632658306743</v>
      </c>
      <c r="G45" s="354">
        <v>389.03980555933299</v>
      </c>
      <c r="H45" s="354">
        <v>390.9486830937206</v>
      </c>
      <c r="I45" s="354">
        <v>380.50911843561886</v>
      </c>
      <c r="J45" s="354">
        <v>395.0450774680109</v>
      </c>
      <c r="K45" s="354">
        <v>389.0394734001527</v>
      </c>
      <c r="L45" s="354">
        <v>384.59700918789628</v>
      </c>
      <c r="M45" s="354">
        <v>383.8035894427162</v>
      </c>
      <c r="N45" s="354">
        <v>370.79829461352801</v>
      </c>
      <c r="O45" s="354">
        <v>360.73610883142089</v>
      </c>
    </row>
    <row r="46" spans="1:15" ht="15" customHeight="1" x14ac:dyDescent="0.25">
      <c r="C46" s="349" t="s">
        <v>20</v>
      </c>
      <c r="D46" s="354">
        <v>353.74523274855045</v>
      </c>
      <c r="E46" s="357">
        <v>356.08922350046407</v>
      </c>
      <c r="F46" s="357">
        <v>359.00038438895564</v>
      </c>
      <c r="G46" s="354">
        <v>382.69219064302308</v>
      </c>
      <c r="H46" s="354">
        <v>357.51139940943233</v>
      </c>
      <c r="I46" s="354">
        <v>367.62606222904788</v>
      </c>
      <c r="J46" s="354">
        <v>371.72493114060018</v>
      </c>
      <c r="K46" s="354">
        <v>380.61224433115331</v>
      </c>
      <c r="L46" s="354">
        <v>376.41373894960282</v>
      </c>
      <c r="M46" s="354">
        <v>380.4591720894793</v>
      </c>
      <c r="N46" s="354">
        <v>377.96222478439967</v>
      </c>
      <c r="O46" s="354">
        <v>379.06245827301308</v>
      </c>
    </row>
    <row r="47" spans="1:15" ht="15" customHeight="1" x14ac:dyDescent="0.25">
      <c r="C47" s="349" t="s">
        <v>257</v>
      </c>
      <c r="D47" s="354">
        <v>397.73118118093868</v>
      </c>
      <c r="E47" s="357">
        <v>396.00253095245904</v>
      </c>
      <c r="F47" s="357">
        <v>398.56584424355123</v>
      </c>
      <c r="G47" s="354">
        <v>396.90061663171406</v>
      </c>
      <c r="H47" s="354">
        <v>387.50539756079911</v>
      </c>
      <c r="I47" s="354">
        <v>397.41901305011902</v>
      </c>
      <c r="J47" s="354">
        <v>392.07071301153519</v>
      </c>
      <c r="K47" s="354">
        <v>406.33394247340578</v>
      </c>
      <c r="L47" s="354">
        <v>418.58131416626333</v>
      </c>
      <c r="M47" s="354">
        <v>413.88001530971644</v>
      </c>
      <c r="N47" s="354">
        <v>417.19518259767551</v>
      </c>
      <c r="O47" s="354">
        <v>411.56572550398619</v>
      </c>
    </row>
    <row r="48" spans="1:15" ht="15" customHeight="1" x14ac:dyDescent="0.25"/>
    <row r="49" spans="2:8" ht="15" customHeight="1" x14ac:dyDescent="0.25"/>
    <row r="50" spans="2:8" ht="15" customHeight="1" x14ac:dyDescent="0.25"/>
    <row r="51" spans="2:8" ht="15" customHeight="1" x14ac:dyDescent="0.25"/>
    <row r="52" spans="2:8" ht="15" customHeight="1" x14ac:dyDescent="0.25"/>
    <row r="53" spans="2:8" ht="15" customHeight="1" x14ac:dyDescent="0.25"/>
    <row r="54" spans="2:8" ht="15" customHeight="1" x14ac:dyDescent="0.25"/>
    <row r="55" spans="2:8" ht="15" customHeight="1" x14ac:dyDescent="0.25"/>
    <row r="56" spans="2:8" ht="15" customHeight="1" x14ac:dyDescent="0.25"/>
    <row r="57" spans="2:8" ht="15" customHeight="1" x14ac:dyDescent="0.25"/>
    <row r="58" spans="2:8" ht="15" customHeight="1" x14ac:dyDescent="0.25"/>
    <row r="59" spans="2:8" ht="15" customHeight="1" x14ac:dyDescent="0.25"/>
    <row r="60" spans="2:8" ht="15" customHeight="1" x14ac:dyDescent="0.25"/>
    <row r="61" spans="2:8" ht="15" customHeight="1" x14ac:dyDescent="0.25"/>
    <row r="62" spans="2:8" ht="15" customHeight="1" x14ac:dyDescent="0.25">
      <c r="B62" s="45" t="s">
        <v>172</v>
      </c>
      <c r="H62" s="368"/>
    </row>
    <row r="63" spans="2:8" ht="15" customHeight="1" x14ac:dyDescent="0.25">
      <c r="C63" s="350" t="s">
        <v>173</v>
      </c>
      <c r="D63" s="355" t="s">
        <v>235</v>
      </c>
      <c r="E63" s="355" t="s">
        <v>239</v>
      </c>
      <c r="F63" s="355" t="s">
        <v>54</v>
      </c>
      <c r="G63" s="355" t="s">
        <v>20</v>
      </c>
      <c r="H63" s="355" t="s">
        <v>257</v>
      </c>
    </row>
    <row r="64" spans="2:8" ht="15" customHeight="1" x14ac:dyDescent="0.25">
      <c r="C64" s="351" t="s">
        <v>175</v>
      </c>
      <c r="D64" s="356">
        <v>676</v>
      </c>
      <c r="E64" s="356">
        <v>592</v>
      </c>
      <c r="F64" s="356">
        <v>557</v>
      </c>
      <c r="G64" s="356">
        <v>525</v>
      </c>
      <c r="H64" s="356">
        <v>484</v>
      </c>
    </row>
    <row r="65" spans="1:15" ht="15" customHeight="1" x14ac:dyDescent="0.25">
      <c r="C65" s="351" t="s">
        <v>316</v>
      </c>
      <c r="D65" s="356">
        <v>381</v>
      </c>
      <c r="E65" s="356">
        <v>397</v>
      </c>
      <c r="F65" s="356">
        <v>384</v>
      </c>
      <c r="G65" s="356">
        <v>370</v>
      </c>
      <c r="H65" s="356">
        <v>403</v>
      </c>
    </row>
    <row r="66" spans="1:15" ht="15" customHeight="1" x14ac:dyDescent="0.25"/>
    <row r="67" spans="1:15" ht="15" customHeight="1" x14ac:dyDescent="0.25"/>
    <row r="68" spans="1:15" ht="15" customHeight="1" x14ac:dyDescent="0.25"/>
    <row r="69" spans="1:15" ht="15" customHeight="1" x14ac:dyDescent="0.25"/>
    <row r="70" spans="1:15" ht="15" customHeight="1" x14ac:dyDescent="0.25"/>
    <row r="71" spans="1:15" ht="15" customHeight="1" x14ac:dyDescent="0.25"/>
    <row r="72" spans="1:15" ht="15" customHeight="1" x14ac:dyDescent="0.25"/>
    <row r="73" spans="1:15" ht="15" customHeight="1" x14ac:dyDescent="0.25"/>
    <row r="74" spans="1:15" ht="15" customHeight="1" x14ac:dyDescent="0.25"/>
    <row r="75" spans="1:15" ht="15" customHeight="1" x14ac:dyDescent="0.25"/>
    <row r="76" spans="1:15" ht="15" customHeight="1" x14ac:dyDescent="0.25"/>
    <row r="77" spans="1:15" ht="15" customHeight="1" x14ac:dyDescent="0.25">
      <c r="A77" s="347" t="s">
        <v>178</v>
      </c>
      <c r="E77" s="365"/>
    </row>
    <row r="78" spans="1:15" ht="15" customHeight="1" x14ac:dyDescent="0.25">
      <c r="B78" s="45" t="s">
        <v>169</v>
      </c>
      <c r="O78" s="369" t="s">
        <v>315</v>
      </c>
    </row>
    <row r="79" spans="1:15" ht="15" customHeight="1" x14ac:dyDescent="0.25">
      <c r="C79" s="348" t="s">
        <v>170</v>
      </c>
      <c r="D79" s="353">
        <v>1</v>
      </c>
      <c r="E79" s="353">
        <v>2</v>
      </c>
      <c r="F79" s="353">
        <v>3</v>
      </c>
      <c r="G79" s="353">
        <v>4</v>
      </c>
      <c r="H79" s="353">
        <v>5</v>
      </c>
      <c r="I79" s="353">
        <v>6</v>
      </c>
      <c r="J79" s="353">
        <v>7</v>
      </c>
      <c r="K79" s="353">
        <v>8</v>
      </c>
      <c r="L79" s="353">
        <v>9</v>
      </c>
      <c r="M79" s="353">
        <v>10</v>
      </c>
      <c r="N79" s="353">
        <v>11</v>
      </c>
      <c r="O79" s="353">
        <v>12</v>
      </c>
    </row>
    <row r="80" spans="1:15" ht="15" customHeight="1" x14ac:dyDescent="0.25">
      <c r="C80" s="349" t="s">
        <v>236</v>
      </c>
      <c r="D80" s="357">
        <v>310.62812092959115</v>
      </c>
      <c r="E80" s="357">
        <v>293.90610801788353</v>
      </c>
      <c r="F80" s="357">
        <v>285.81018412752627</v>
      </c>
      <c r="G80" s="357">
        <v>286.60052275738798</v>
      </c>
      <c r="H80" s="357">
        <v>300.39865299729604</v>
      </c>
      <c r="I80" s="357">
        <v>298.96059308557352</v>
      </c>
      <c r="J80" s="357">
        <v>298.84936368868711</v>
      </c>
      <c r="K80" s="357">
        <v>290.5492111992549</v>
      </c>
      <c r="L80" s="357">
        <v>297.01388028086853</v>
      </c>
      <c r="M80" s="357">
        <v>288.46292746660288</v>
      </c>
      <c r="N80" s="357">
        <v>286.69953760020286</v>
      </c>
      <c r="O80" s="357">
        <v>293.42155456457868</v>
      </c>
    </row>
    <row r="81" spans="3:15" ht="15" customHeight="1" x14ac:dyDescent="0.25">
      <c r="C81" s="349" t="s">
        <v>204</v>
      </c>
      <c r="D81" s="354">
        <v>285.39189590073954</v>
      </c>
      <c r="E81" s="357">
        <v>285.30731401030579</v>
      </c>
      <c r="F81" s="357">
        <v>281.53846957666661</v>
      </c>
      <c r="G81" s="354">
        <v>254.25093079536464</v>
      </c>
      <c r="H81" s="354">
        <v>282.02594931707523</v>
      </c>
      <c r="I81" s="354">
        <v>294.22726785535235</v>
      </c>
      <c r="J81" s="354">
        <v>300.23396744116957</v>
      </c>
      <c r="K81" s="354">
        <v>299.18909630527804</v>
      </c>
      <c r="L81" s="354">
        <v>308.10082871404842</v>
      </c>
      <c r="M81" s="354">
        <v>285.81391162512995</v>
      </c>
      <c r="N81" s="354">
        <v>287.66277471728313</v>
      </c>
      <c r="O81" s="354">
        <v>273.73394308918347</v>
      </c>
    </row>
    <row r="82" spans="3:15" ht="15" customHeight="1" x14ac:dyDescent="0.25">
      <c r="C82" s="349" t="s">
        <v>205</v>
      </c>
      <c r="D82" s="354">
        <v>263.67673037517426</v>
      </c>
      <c r="E82" s="357">
        <v>265.87774784272381</v>
      </c>
      <c r="F82" s="357">
        <v>259.1263558615953</v>
      </c>
      <c r="G82" s="354">
        <v>271.24776974508728</v>
      </c>
      <c r="H82" s="354">
        <v>297.35005530800481</v>
      </c>
      <c r="I82" s="354">
        <v>294.62541042743351</v>
      </c>
      <c r="J82" s="354">
        <v>291.30870539974831</v>
      </c>
      <c r="K82" s="354">
        <v>292.85482521478275</v>
      </c>
      <c r="L82" s="354">
        <v>285.52943592134142</v>
      </c>
      <c r="M82" s="354">
        <v>273.65743979214551</v>
      </c>
      <c r="N82" s="354">
        <v>268.70262374956883</v>
      </c>
      <c r="O82" s="354">
        <v>295.74093391421735</v>
      </c>
    </row>
    <row r="83" spans="3:15" ht="15" customHeight="1" x14ac:dyDescent="0.25">
      <c r="C83" s="349" t="s">
        <v>20</v>
      </c>
      <c r="D83" s="354">
        <v>291.78168371429189</v>
      </c>
      <c r="E83" s="357">
        <v>280.93101903636739</v>
      </c>
      <c r="F83" s="357">
        <v>272.3786010156561</v>
      </c>
      <c r="G83" s="354">
        <v>295.60613459839078</v>
      </c>
      <c r="H83" s="354">
        <v>301.29226953772377</v>
      </c>
      <c r="I83" s="354">
        <v>285.63360154257862</v>
      </c>
      <c r="J83" s="354">
        <v>279.98232921373057</v>
      </c>
      <c r="K83" s="354">
        <v>277.84298937058702</v>
      </c>
      <c r="L83" s="354">
        <v>282.72483616644195</v>
      </c>
      <c r="M83" s="354">
        <v>303.16711937700927</v>
      </c>
      <c r="N83" s="354">
        <v>312.45732571435309</v>
      </c>
      <c r="O83" s="354">
        <v>295.38195662491489</v>
      </c>
    </row>
    <row r="84" spans="3:15" ht="15" customHeight="1" x14ac:dyDescent="0.25">
      <c r="C84" s="349" t="s">
        <v>257</v>
      </c>
      <c r="D84" s="354">
        <v>310.12244497818733</v>
      </c>
      <c r="E84" s="357">
        <v>321.43031305221859</v>
      </c>
      <c r="F84" s="357">
        <v>311.60821101423682</v>
      </c>
      <c r="G84" s="354">
        <v>292.38074789513701</v>
      </c>
      <c r="H84" s="354">
        <v>325.67774820695564</v>
      </c>
      <c r="I84" s="354">
        <v>319.60382436260625</v>
      </c>
      <c r="J84" s="354">
        <v>322.37743678409339</v>
      </c>
      <c r="K84" s="354">
        <v>318.18413852073536</v>
      </c>
      <c r="L84" s="354">
        <v>313.65283478260869</v>
      </c>
      <c r="M84" s="354">
        <v>314.16842637081641</v>
      </c>
      <c r="N84" s="354">
        <v>307.90751069763479</v>
      </c>
      <c r="O84" s="354">
        <v>304.57464638926774</v>
      </c>
    </row>
    <row r="85" spans="3:15" ht="15" customHeight="1" x14ac:dyDescent="0.25"/>
    <row r="86" spans="3:15" ht="15" customHeight="1" x14ac:dyDescent="0.25"/>
    <row r="87" spans="3:15" ht="15" customHeight="1" x14ac:dyDescent="0.25"/>
    <row r="88" spans="3:15" ht="15" customHeight="1" x14ac:dyDescent="0.25"/>
    <row r="89" spans="3:15" ht="15" customHeight="1" x14ac:dyDescent="0.25"/>
    <row r="90" spans="3:15" ht="15" customHeight="1" x14ac:dyDescent="0.25"/>
    <row r="91" spans="3:15" ht="15" customHeight="1" x14ac:dyDescent="0.25"/>
    <row r="92" spans="3:15" ht="15" customHeight="1" x14ac:dyDescent="0.25"/>
    <row r="93" spans="3:15" ht="15" customHeight="1" x14ac:dyDescent="0.25"/>
    <row r="94" spans="3:15" ht="15" customHeight="1" x14ac:dyDescent="0.25"/>
    <row r="95" spans="3:15" ht="15" customHeight="1" x14ac:dyDescent="0.25"/>
    <row r="96" spans="3:15" ht="15" customHeight="1" x14ac:dyDescent="0.25"/>
    <row r="97" spans="2:8" ht="15" customHeight="1" x14ac:dyDescent="0.25"/>
    <row r="98" spans="2:8" ht="15" customHeight="1" x14ac:dyDescent="0.25"/>
    <row r="99" spans="2:8" ht="15" customHeight="1" x14ac:dyDescent="0.25">
      <c r="B99" s="45" t="s">
        <v>172</v>
      </c>
      <c r="H99" s="368"/>
    </row>
    <row r="100" spans="2:8" ht="15" customHeight="1" x14ac:dyDescent="0.25">
      <c r="C100" s="350" t="s">
        <v>173</v>
      </c>
      <c r="D100" s="358" t="s">
        <v>235</v>
      </c>
      <c r="E100" s="355" t="s">
        <v>239</v>
      </c>
      <c r="F100" s="355" t="s">
        <v>54</v>
      </c>
      <c r="G100" s="355" t="s">
        <v>20</v>
      </c>
      <c r="H100" s="355" t="s">
        <v>257</v>
      </c>
    </row>
    <row r="101" spans="2:8" ht="15" customHeight="1" x14ac:dyDescent="0.25">
      <c r="C101" s="351" t="s">
        <v>175</v>
      </c>
      <c r="D101" s="359">
        <v>1295</v>
      </c>
      <c r="E101" s="356">
        <v>1326</v>
      </c>
      <c r="F101" s="356">
        <v>1253</v>
      </c>
      <c r="G101" s="356">
        <v>1070</v>
      </c>
      <c r="H101" s="356">
        <v>1006</v>
      </c>
    </row>
    <row r="102" spans="2:8" ht="15" customHeight="1" x14ac:dyDescent="0.25">
      <c r="C102" s="351" t="s">
        <v>316</v>
      </c>
      <c r="D102" s="359">
        <v>294</v>
      </c>
      <c r="E102" s="356">
        <v>285</v>
      </c>
      <c r="F102" s="356">
        <v>278</v>
      </c>
      <c r="G102" s="356">
        <v>291</v>
      </c>
      <c r="H102" s="356">
        <v>312</v>
      </c>
    </row>
    <row r="103" spans="2:8" ht="15" customHeight="1" x14ac:dyDescent="0.25"/>
    <row r="104" spans="2:8" ht="15" customHeight="1" x14ac:dyDescent="0.25"/>
    <row r="105" spans="2:8" ht="15" customHeight="1" x14ac:dyDescent="0.25"/>
    <row r="106" spans="2:8" ht="15" customHeight="1" x14ac:dyDescent="0.25"/>
    <row r="107" spans="2:8" ht="15" customHeight="1" x14ac:dyDescent="0.25"/>
    <row r="108" spans="2:8" ht="15" customHeight="1" x14ac:dyDescent="0.25"/>
    <row r="109" spans="2:8" ht="15" customHeight="1" x14ac:dyDescent="0.25"/>
    <row r="110" spans="2:8" ht="15" customHeight="1" x14ac:dyDescent="0.25"/>
    <row r="111" spans="2:8" ht="15" customHeight="1" x14ac:dyDescent="0.25"/>
    <row r="112" spans="2:8" ht="15" customHeight="1" x14ac:dyDescent="0.25"/>
    <row r="113" spans="1:15" ht="15" customHeight="1" x14ac:dyDescent="0.25"/>
    <row r="114" spans="1:15" ht="15" customHeight="1" x14ac:dyDescent="0.25"/>
    <row r="115" spans="1:15" ht="15" customHeight="1" x14ac:dyDescent="0.25"/>
    <row r="116" spans="1:15" ht="15" customHeight="1" x14ac:dyDescent="0.25">
      <c r="A116" s="347" t="s">
        <v>179</v>
      </c>
      <c r="F116" s="365"/>
    </row>
    <row r="117" spans="1:15" ht="15" customHeight="1" x14ac:dyDescent="0.25">
      <c r="B117" s="45" t="s">
        <v>169</v>
      </c>
      <c r="O117" s="368" t="s">
        <v>315</v>
      </c>
    </row>
    <row r="118" spans="1:15" ht="15" customHeight="1" x14ac:dyDescent="0.25">
      <c r="C118" s="348" t="s">
        <v>170</v>
      </c>
      <c r="D118" s="353">
        <v>1</v>
      </c>
      <c r="E118" s="353">
        <v>2</v>
      </c>
      <c r="F118" s="353">
        <v>3</v>
      </c>
      <c r="G118" s="353">
        <v>4</v>
      </c>
      <c r="H118" s="353">
        <v>5</v>
      </c>
      <c r="I118" s="353">
        <v>6</v>
      </c>
      <c r="J118" s="353">
        <v>7</v>
      </c>
      <c r="K118" s="353">
        <v>8</v>
      </c>
      <c r="L118" s="353">
        <v>9</v>
      </c>
      <c r="M118" s="353">
        <v>10</v>
      </c>
      <c r="N118" s="353">
        <v>11</v>
      </c>
      <c r="O118" s="353">
        <v>12</v>
      </c>
    </row>
    <row r="119" spans="1:15" ht="15" customHeight="1" x14ac:dyDescent="0.25">
      <c r="C119" s="349" t="s">
        <v>236</v>
      </c>
      <c r="D119" s="357">
        <v>913.80897250361795</v>
      </c>
      <c r="E119" s="357">
        <v>981.75672514619885</v>
      </c>
      <c r="F119" s="357">
        <v>937.34039735099338</v>
      </c>
      <c r="G119" s="357">
        <v>862.35398230088492</v>
      </c>
      <c r="H119" s="357">
        <v>713.62403100775191</v>
      </c>
      <c r="I119" s="357">
        <v>798.51957295373666</v>
      </c>
      <c r="J119" s="357">
        <v>878.01333333333332</v>
      </c>
      <c r="K119" s="357">
        <v>901.51633986928107</v>
      </c>
      <c r="L119" s="357">
        <v>862.28546787408368</v>
      </c>
      <c r="M119" s="357">
        <v>834.31983805668017</v>
      </c>
      <c r="N119" s="357">
        <v>842.68438538205976</v>
      </c>
      <c r="O119" s="357">
        <v>953.19069500287196</v>
      </c>
    </row>
    <row r="120" spans="1:15" ht="15" customHeight="1" x14ac:dyDescent="0.25">
      <c r="C120" s="349" t="s">
        <v>204</v>
      </c>
      <c r="D120" s="357">
        <v>961.84300341296932</v>
      </c>
      <c r="E120" s="357">
        <v>924.29077117572695</v>
      </c>
      <c r="F120" s="357">
        <v>866.4749034749035</v>
      </c>
      <c r="G120" s="357">
        <v>773.63430127041738</v>
      </c>
      <c r="H120" s="357">
        <v>726.75741710296688</v>
      </c>
      <c r="I120" s="357">
        <v>690.91250000000002</v>
      </c>
      <c r="J120" s="357">
        <v>737.64928909952607</v>
      </c>
      <c r="K120" s="357">
        <v>888.92485549132948</v>
      </c>
      <c r="L120" s="357">
        <v>1028.4735935706085</v>
      </c>
      <c r="M120" s="357">
        <v>1015.4580040971614</v>
      </c>
      <c r="N120" s="357">
        <v>1136.7757575757576</v>
      </c>
      <c r="O120" s="357">
        <v>1106.5184277335202</v>
      </c>
    </row>
    <row r="121" spans="1:15" ht="15" customHeight="1" x14ac:dyDescent="0.25">
      <c r="C121" s="349" t="s">
        <v>205</v>
      </c>
      <c r="D121" s="354">
        <v>896.3468917881811</v>
      </c>
      <c r="E121" s="357">
        <v>885.40218470705065</v>
      </c>
      <c r="F121" s="357">
        <v>836.84549356223181</v>
      </c>
      <c r="G121" s="354">
        <v>833.95638629283485</v>
      </c>
      <c r="H121" s="354">
        <v>786.60308143800444</v>
      </c>
      <c r="I121" s="354">
        <v>739.12094082415695</v>
      </c>
      <c r="J121" s="354">
        <v>786.83716728056152</v>
      </c>
      <c r="K121" s="354">
        <v>805.5798687089715</v>
      </c>
      <c r="L121" s="354">
        <v>872.3020257826887</v>
      </c>
      <c r="M121" s="354">
        <v>817.84654514624845</v>
      </c>
      <c r="N121" s="354">
        <v>867.18575851393189</v>
      </c>
      <c r="O121" s="354">
        <v>998.850071394574</v>
      </c>
    </row>
    <row r="122" spans="1:15" ht="15" customHeight="1" x14ac:dyDescent="0.25">
      <c r="C122" s="349" t="s">
        <v>20</v>
      </c>
      <c r="D122" s="354">
        <v>850.79888980571593</v>
      </c>
      <c r="E122" s="357">
        <v>790.57059346803908</v>
      </c>
      <c r="F122" s="357">
        <v>946.026742037178</v>
      </c>
      <c r="G122" s="354">
        <v>748.51925146686119</v>
      </c>
      <c r="H122" s="354">
        <v>781.97846299955575</v>
      </c>
      <c r="I122" s="354">
        <v>808.02114099176117</v>
      </c>
      <c r="J122" s="354">
        <v>813.10063463281961</v>
      </c>
      <c r="K122" s="354">
        <v>808.37412587412587</v>
      </c>
      <c r="L122" s="354">
        <v>822.27264133106451</v>
      </c>
      <c r="M122" s="354">
        <v>999.78364941999632</v>
      </c>
      <c r="N122" s="354">
        <v>915.27392257121983</v>
      </c>
      <c r="O122" s="354">
        <v>822.07868155236577</v>
      </c>
    </row>
    <row r="123" spans="1:15" ht="15" customHeight="1" x14ac:dyDescent="0.25">
      <c r="C123" s="349" t="s">
        <v>257</v>
      </c>
      <c r="D123" s="354">
        <v>873.43731308948702</v>
      </c>
      <c r="E123" s="357">
        <v>869.24726021918252</v>
      </c>
      <c r="F123" s="357">
        <v>856.44226635714904</v>
      </c>
      <c r="G123" s="354">
        <v>810.22339460885337</v>
      </c>
      <c r="H123" s="354">
        <v>811.07354028085729</v>
      </c>
      <c r="I123" s="354">
        <v>831.30621468926552</v>
      </c>
      <c r="J123" s="354">
        <v>733.12864077669906</v>
      </c>
      <c r="K123" s="354">
        <v>717.42698019801981</v>
      </c>
      <c r="L123" s="354">
        <v>846.01476578411405</v>
      </c>
      <c r="M123" s="354">
        <v>918.94977375565611</v>
      </c>
      <c r="N123" s="354">
        <v>807.84809183064999</v>
      </c>
      <c r="O123" s="354">
        <v>816.60553384897537</v>
      </c>
    </row>
    <row r="124" spans="1:15" ht="15" customHeight="1" x14ac:dyDescent="0.25"/>
    <row r="125" spans="1:15" ht="15" customHeight="1" x14ac:dyDescent="0.25"/>
    <row r="126" spans="1:15" ht="15" customHeight="1" x14ac:dyDescent="0.25"/>
    <row r="127" spans="1:15" ht="15" customHeight="1" x14ac:dyDescent="0.25"/>
    <row r="128" spans="1:15" ht="15" customHeight="1" x14ac:dyDescent="0.25"/>
    <row r="129" spans="2:8" ht="15" customHeight="1" x14ac:dyDescent="0.25"/>
    <row r="130" spans="2:8" ht="15" customHeight="1" x14ac:dyDescent="0.25"/>
    <row r="131" spans="2:8" ht="15" customHeight="1" x14ac:dyDescent="0.25"/>
    <row r="132" spans="2:8" ht="15" customHeight="1" x14ac:dyDescent="0.25"/>
    <row r="133" spans="2:8" ht="15" customHeight="1" x14ac:dyDescent="0.25"/>
    <row r="134" spans="2:8" ht="15" customHeight="1" x14ac:dyDescent="0.25"/>
    <row r="135" spans="2:8" ht="15" customHeight="1" x14ac:dyDescent="0.25"/>
    <row r="136" spans="2:8" ht="15" customHeight="1" x14ac:dyDescent="0.25"/>
    <row r="137" spans="2:8" ht="15" customHeight="1" x14ac:dyDescent="0.25">
      <c r="B137" s="45" t="s">
        <v>172</v>
      </c>
      <c r="H137" s="368"/>
    </row>
    <row r="138" spans="2:8" ht="15" customHeight="1" x14ac:dyDescent="0.25">
      <c r="C138" s="352" t="s">
        <v>173</v>
      </c>
      <c r="D138" s="358" t="s">
        <v>235</v>
      </c>
      <c r="E138" s="355" t="s">
        <v>239</v>
      </c>
      <c r="F138" s="355" t="s">
        <v>174</v>
      </c>
      <c r="G138" s="355" t="s">
        <v>20</v>
      </c>
      <c r="H138" s="355" t="s">
        <v>257</v>
      </c>
    </row>
    <row r="139" spans="2:8" ht="15" customHeight="1" x14ac:dyDescent="0.25">
      <c r="C139" s="351" t="s">
        <v>317</v>
      </c>
      <c r="D139" s="359">
        <v>10347</v>
      </c>
      <c r="E139" s="356">
        <v>15814</v>
      </c>
      <c r="F139" s="356">
        <v>14499</v>
      </c>
      <c r="G139" s="356">
        <v>19792</v>
      </c>
      <c r="H139" s="356">
        <v>18765</v>
      </c>
    </row>
    <row r="140" spans="2:8" ht="15" customHeight="1" x14ac:dyDescent="0.25">
      <c r="C140" s="351" t="s">
        <v>316</v>
      </c>
      <c r="D140" s="359">
        <v>897</v>
      </c>
      <c r="E140" s="356">
        <v>973</v>
      </c>
      <c r="F140" s="356">
        <v>850</v>
      </c>
      <c r="G140" s="356">
        <v>856</v>
      </c>
      <c r="H140" s="356">
        <v>835</v>
      </c>
    </row>
    <row r="141" spans="2:8" ht="15" customHeight="1" x14ac:dyDescent="0.25"/>
    <row r="142" spans="2:8" ht="15" customHeight="1" x14ac:dyDescent="0.25"/>
    <row r="143" spans="2:8" ht="15" customHeight="1" x14ac:dyDescent="0.25"/>
    <row r="144" spans="2:8" ht="15" customHeight="1" x14ac:dyDescent="0.25"/>
    <row r="145" spans="1:15" ht="15" customHeight="1" x14ac:dyDescent="0.25"/>
    <row r="146" spans="1:15" ht="15" customHeight="1" x14ac:dyDescent="0.25"/>
    <row r="147" spans="1:15" ht="15" customHeight="1" x14ac:dyDescent="0.25"/>
    <row r="148" spans="1:15" ht="15" customHeight="1" x14ac:dyDescent="0.25"/>
    <row r="149" spans="1:15" ht="15" customHeight="1" x14ac:dyDescent="0.25"/>
    <row r="150" spans="1:15" ht="15" customHeight="1" x14ac:dyDescent="0.25"/>
    <row r="151" spans="1:15" ht="15" customHeight="1" x14ac:dyDescent="0.25"/>
    <row r="152" spans="1:15" ht="15" customHeight="1" x14ac:dyDescent="0.25"/>
    <row r="153" spans="1:15" ht="15" customHeight="1" x14ac:dyDescent="0.25">
      <c r="A153" s="347" t="s">
        <v>180</v>
      </c>
      <c r="E153" s="365"/>
    </row>
    <row r="154" spans="1:15" ht="15" customHeight="1" x14ac:dyDescent="0.25">
      <c r="B154" s="45" t="s">
        <v>169</v>
      </c>
      <c r="O154" s="369" t="s">
        <v>315</v>
      </c>
    </row>
    <row r="155" spans="1:15" ht="15" customHeight="1" x14ac:dyDescent="0.25">
      <c r="C155" s="348" t="s">
        <v>170</v>
      </c>
      <c r="D155" s="353">
        <v>1</v>
      </c>
      <c r="E155" s="353">
        <v>2</v>
      </c>
      <c r="F155" s="353">
        <v>3</v>
      </c>
      <c r="G155" s="353">
        <v>4</v>
      </c>
      <c r="H155" s="353">
        <v>5</v>
      </c>
      <c r="I155" s="353">
        <v>6</v>
      </c>
      <c r="J155" s="353">
        <v>7</v>
      </c>
      <c r="K155" s="353">
        <v>8</v>
      </c>
      <c r="L155" s="353">
        <v>9</v>
      </c>
      <c r="M155" s="353">
        <v>10</v>
      </c>
      <c r="N155" s="353">
        <v>11</v>
      </c>
      <c r="O155" s="353">
        <v>12</v>
      </c>
    </row>
    <row r="156" spans="1:15" ht="15" customHeight="1" x14ac:dyDescent="0.25">
      <c r="C156" s="349" t="s">
        <v>236</v>
      </c>
      <c r="D156" s="357">
        <v>1233.2319168090542</v>
      </c>
      <c r="E156" s="357">
        <v>1251.1407224272393</v>
      </c>
      <c r="F156" s="357">
        <v>1252.8949294302142</v>
      </c>
      <c r="G156" s="357">
        <v>1293.0764848312208</v>
      </c>
      <c r="H156" s="357">
        <v>1291.3723723135395</v>
      </c>
      <c r="I156" s="357">
        <v>1287.2279830280452</v>
      </c>
      <c r="J156" s="357">
        <v>1254.8957212690864</v>
      </c>
      <c r="K156" s="357">
        <v>1237.1600519214883</v>
      </c>
      <c r="L156" s="357">
        <v>1164.2751392739945</v>
      </c>
      <c r="M156" s="357">
        <v>1344.8381749978191</v>
      </c>
      <c r="N156" s="357">
        <v>1316.4321115126484</v>
      </c>
      <c r="O156" s="357">
        <v>1337.1633640193479</v>
      </c>
    </row>
    <row r="157" spans="1:15" ht="15" customHeight="1" x14ac:dyDescent="0.25">
      <c r="C157" s="349" t="s">
        <v>204</v>
      </c>
      <c r="D157" s="357">
        <v>1156.8704318936877</v>
      </c>
      <c r="E157" s="357">
        <v>1118.6036895674301</v>
      </c>
      <c r="F157" s="357">
        <v>1104.963472281908</v>
      </c>
      <c r="G157" s="357">
        <v>1080.6586826347307</v>
      </c>
      <c r="H157" s="357">
        <v>1001.1588490342924</v>
      </c>
      <c r="I157" s="357">
        <v>1010.999203821656</v>
      </c>
      <c r="J157" s="357">
        <v>986.06634304207125</v>
      </c>
      <c r="K157" s="357">
        <v>995.93519790235985</v>
      </c>
      <c r="L157" s="357">
        <v>1055.1909940052976</v>
      </c>
      <c r="M157" s="357">
        <v>1114.7811824349512</v>
      </c>
      <c r="N157" s="357">
        <v>1104.1992572821166</v>
      </c>
      <c r="O157" s="357">
        <v>1130.064561158611</v>
      </c>
    </row>
    <row r="158" spans="1:15" ht="15" customHeight="1" x14ac:dyDescent="0.25">
      <c r="C158" s="349" t="s">
        <v>247</v>
      </c>
      <c r="D158" s="354">
        <v>1158.8576268203617</v>
      </c>
      <c r="E158" s="357">
        <v>1227.0664365832615</v>
      </c>
      <c r="F158" s="357">
        <v>1134.1105715112728</v>
      </c>
      <c r="G158" s="354">
        <v>1100.2139398716361</v>
      </c>
      <c r="H158" s="354">
        <v>1038.1482872596152</v>
      </c>
      <c r="I158" s="354">
        <v>1100.5777509251566</v>
      </c>
      <c r="J158" s="354">
        <v>1055.9549003867767</v>
      </c>
      <c r="K158" s="354">
        <v>1066.1580214823591</v>
      </c>
      <c r="L158" s="354">
        <v>1180.9413493840987</v>
      </c>
      <c r="M158" s="354">
        <v>1172.5661949326638</v>
      </c>
      <c r="N158" s="354">
        <v>1220.0213818547711</v>
      </c>
      <c r="O158" s="354">
        <v>1227.8036867811563</v>
      </c>
    </row>
    <row r="159" spans="1:15" ht="15" customHeight="1" x14ac:dyDescent="0.25">
      <c r="C159" s="349" t="s">
        <v>20</v>
      </c>
      <c r="D159" s="354">
        <v>1082.8015452854486</v>
      </c>
      <c r="E159" s="357">
        <v>1126.1716189643871</v>
      </c>
      <c r="F159" s="357">
        <v>1120.6381280563508</v>
      </c>
      <c r="G159" s="354">
        <v>1153.7009516360317</v>
      </c>
      <c r="H159" s="354">
        <v>1151.1436311335772</v>
      </c>
      <c r="I159" s="354">
        <v>1109.5100467932839</v>
      </c>
      <c r="J159" s="354">
        <v>1121.720116618076</v>
      </c>
      <c r="K159" s="354">
        <v>1133.7951057652424</v>
      </c>
      <c r="L159" s="354">
        <v>1174.6338978734243</v>
      </c>
      <c r="M159" s="354">
        <v>1182.4750869061413</v>
      </c>
      <c r="N159" s="354">
        <v>1137.0084269662923</v>
      </c>
      <c r="O159" s="354">
        <v>1174.8492542050142</v>
      </c>
    </row>
    <row r="160" spans="1:15" ht="15" customHeight="1" x14ac:dyDescent="0.25">
      <c r="C160" s="349" t="s">
        <v>257</v>
      </c>
      <c r="D160" s="354">
        <v>1367.3991117976443</v>
      </c>
      <c r="E160" s="357">
        <v>1334.9365558912389</v>
      </c>
      <c r="F160" s="357">
        <v>1342.3465732707157</v>
      </c>
      <c r="G160" s="354">
        <v>1294.2524872277493</v>
      </c>
      <c r="H160" s="354">
        <v>1240.3298320733259</v>
      </c>
      <c r="I160" s="354">
        <v>1288.4273318872017</v>
      </c>
      <c r="J160" s="354">
        <v>1284.4046621467207</v>
      </c>
      <c r="K160" s="354">
        <v>1271.4709780015901</v>
      </c>
      <c r="L160" s="354">
        <v>1315.3162490239229</v>
      </c>
      <c r="M160" s="354">
        <v>1370.8971514242878</v>
      </c>
      <c r="N160" s="354">
        <v>1319.2744890987019</v>
      </c>
      <c r="O160" s="354">
        <v>1376.3253053148667</v>
      </c>
    </row>
    <row r="161" spans="2:8" ht="15" customHeight="1" x14ac:dyDescent="0.25"/>
    <row r="162" spans="2:8" ht="15" customHeight="1" x14ac:dyDescent="0.25"/>
    <row r="163" spans="2:8" ht="15" customHeight="1" x14ac:dyDescent="0.25"/>
    <row r="164" spans="2:8" ht="15" customHeight="1" x14ac:dyDescent="0.25"/>
    <row r="165" spans="2:8" ht="15" customHeight="1" x14ac:dyDescent="0.25"/>
    <row r="166" spans="2:8" ht="15" customHeight="1" x14ac:dyDescent="0.25"/>
    <row r="167" spans="2:8" ht="15" customHeight="1" x14ac:dyDescent="0.25"/>
    <row r="168" spans="2:8" ht="15" customHeight="1" x14ac:dyDescent="0.25"/>
    <row r="169" spans="2:8" ht="15" customHeight="1" x14ac:dyDescent="0.25"/>
    <row r="170" spans="2:8" ht="15" customHeight="1" x14ac:dyDescent="0.25"/>
    <row r="171" spans="2:8" ht="15" customHeight="1" x14ac:dyDescent="0.25"/>
    <row r="172" spans="2:8" ht="15" customHeight="1" x14ac:dyDescent="0.25"/>
    <row r="173" spans="2:8" ht="15" customHeight="1" x14ac:dyDescent="0.25"/>
    <row r="174" spans="2:8" ht="15" customHeight="1" x14ac:dyDescent="0.25"/>
    <row r="175" spans="2:8" ht="15" customHeight="1" x14ac:dyDescent="0.25">
      <c r="B175" s="45" t="s">
        <v>172</v>
      </c>
      <c r="H175" s="368"/>
    </row>
    <row r="176" spans="2:8" ht="15" customHeight="1" x14ac:dyDescent="0.25">
      <c r="C176" s="352" t="s">
        <v>173</v>
      </c>
      <c r="D176" s="358" t="s">
        <v>235</v>
      </c>
      <c r="E176" s="355" t="s">
        <v>239</v>
      </c>
      <c r="F176" s="355" t="s">
        <v>54</v>
      </c>
      <c r="G176" s="355" t="s">
        <v>20</v>
      </c>
      <c r="H176" s="355" t="s">
        <v>257</v>
      </c>
    </row>
    <row r="177" spans="1:8" ht="15" customHeight="1" x14ac:dyDescent="0.25">
      <c r="C177" s="351" t="s">
        <v>175</v>
      </c>
      <c r="D177" s="359">
        <v>31</v>
      </c>
      <c r="E177" s="356">
        <v>14</v>
      </c>
      <c r="F177" s="356">
        <v>16</v>
      </c>
      <c r="G177" s="356">
        <v>19</v>
      </c>
      <c r="H177" s="356">
        <v>16</v>
      </c>
    </row>
    <row r="178" spans="1:8" ht="15" customHeight="1" x14ac:dyDescent="0.25">
      <c r="C178" s="351" t="s">
        <v>316</v>
      </c>
      <c r="D178" s="359">
        <v>1264</v>
      </c>
      <c r="E178" s="356">
        <v>1068</v>
      </c>
      <c r="F178" s="356">
        <v>1140</v>
      </c>
      <c r="G178" s="356">
        <v>1141</v>
      </c>
      <c r="H178" s="356">
        <v>1317</v>
      </c>
    </row>
    <row r="179" spans="1:8" ht="15" customHeight="1" x14ac:dyDescent="0.25"/>
    <row r="180" spans="1:8" ht="15" customHeight="1" x14ac:dyDescent="0.25"/>
    <row r="181" spans="1:8" ht="15" customHeight="1" x14ac:dyDescent="0.25"/>
    <row r="182" spans="1:8" ht="15" customHeight="1" x14ac:dyDescent="0.25"/>
    <row r="183" spans="1:8" ht="15" customHeight="1" x14ac:dyDescent="0.25"/>
    <row r="184" spans="1:8" ht="15" customHeight="1" x14ac:dyDescent="0.25"/>
    <row r="185" spans="1:8" ht="15" customHeight="1" x14ac:dyDescent="0.25"/>
    <row r="186" spans="1:8" ht="15" customHeight="1" x14ac:dyDescent="0.25"/>
    <row r="187" spans="1:8" ht="15" customHeight="1" x14ac:dyDescent="0.25"/>
    <row r="188" spans="1:8" ht="15" customHeight="1" x14ac:dyDescent="0.25"/>
    <row r="189" spans="1:8" ht="15" customHeight="1" x14ac:dyDescent="0.25"/>
    <row r="190" spans="1:8" ht="15" customHeight="1" x14ac:dyDescent="0.25"/>
    <row r="191" spans="1:8" ht="15" customHeight="1" x14ac:dyDescent="0.25"/>
    <row r="192" spans="1:8" ht="15" customHeight="1" x14ac:dyDescent="0.25">
      <c r="A192" s="347" t="s">
        <v>181</v>
      </c>
      <c r="F192" s="365"/>
    </row>
    <row r="193" spans="2:17" ht="15" customHeight="1" x14ac:dyDescent="0.25">
      <c r="B193" s="45" t="s">
        <v>169</v>
      </c>
      <c r="O193" s="368" t="s">
        <v>315</v>
      </c>
    </row>
    <row r="194" spans="2:17" ht="15" customHeight="1" x14ac:dyDescent="0.25">
      <c r="C194" s="348" t="s">
        <v>170</v>
      </c>
      <c r="D194" s="353">
        <v>1</v>
      </c>
      <c r="E194" s="353">
        <v>2</v>
      </c>
      <c r="F194" s="353">
        <v>3</v>
      </c>
      <c r="G194" s="353">
        <v>4</v>
      </c>
      <c r="H194" s="353">
        <v>5</v>
      </c>
      <c r="I194" s="353">
        <v>6</v>
      </c>
      <c r="J194" s="353">
        <v>7</v>
      </c>
      <c r="K194" s="353">
        <v>8</v>
      </c>
      <c r="L194" s="353">
        <v>9</v>
      </c>
      <c r="M194" s="353">
        <v>10</v>
      </c>
      <c r="N194" s="353">
        <v>11</v>
      </c>
      <c r="O194" s="353">
        <v>12</v>
      </c>
    </row>
    <row r="195" spans="2:17" ht="15" customHeight="1" x14ac:dyDescent="0.25">
      <c r="C195" s="349" t="s">
        <v>236</v>
      </c>
      <c r="D195" s="357">
        <v>677.11993391370652</v>
      </c>
      <c r="E195" s="357">
        <v>649.39961292930138</v>
      </c>
      <c r="F195" s="357">
        <v>640.70200717736793</v>
      </c>
      <c r="G195" s="357">
        <v>574.6688155000935</v>
      </c>
      <c r="H195" s="357">
        <v>566.73252801920887</v>
      </c>
      <c r="I195" s="357">
        <v>496.07381432921716</v>
      </c>
      <c r="J195" s="357">
        <v>481.32446726264669</v>
      </c>
      <c r="K195" s="357">
        <v>482.35708930950096</v>
      </c>
      <c r="L195" s="357">
        <v>641.40984195714282</v>
      </c>
      <c r="M195" s="357">
        <v>719.45659710287259</v>
      </c>
      <c r="N195" s="357">
        <v>854.98260603341384</v>
      </c>
      <c r="O195" s="357">
        <v>836.95387506727548</v>
      </c>
    </row>
    <row r="196" spans="2:17" ht="15" customHeight="1" x14ac:dyDescent="0.25">
      <c r="C196" s="349" t="s">
        <v>204</v>
      </c>
      <c r="D196" s="354">
        <v>783.63484915823221</v>
      </c>
      <c r="E196" s="357">
        <v>792.92579922807761</v>
      </c>
      <c r="F196" s="357">
        <v>685.49199004007096</v>
      </c>
      <c r="G196" s="354">
        <v>629.5520507631428</v>
      </c>
      <c r="H196" s="354">
        <v>629.90352338263983</v>
      </c>
      <c r="I196" s="354">
        <v>584.9389643024316</v>
      </c>
      <c r="J196" s="354">
        <v>571.973548691975</v>
      </c>
      <c r="K196" s="354">
        <v>661.62228146655514</v>
      </c>
      <c r="L196" s="354">
        <v>999.46756343625805</v>
      </c>
      <c r="M196" s="354">
        <v>1049.6980850632235</v>
      </c>
      <c r="N196" s="354">
        <v>965.10126219724157</v>
      </c>
      <c r="O196" s="354">
        <v>894.1669925230766</v>
      </c>
    </row>
    <row r="197" spans="2:17" ht="15" customHeight="1" x14ac:dyDescent="0.25">
      <c r="C197" s="349" t="s">
        <v>247</v>
      </c>
      <c r="D197" s="354">
        <v>809.29752289065766</v>
      </c>
      <c r="E197" s="357">
        <v>854.40915489348959</v>
      </c>
      <c r="F197" s="357">
        <v>889.61883629647684</v>
      </c>
      <c r="G197" s="354">
        <v>943.33529321302115</v>
      </c>
      <c r="H197" s="354">
        <v>827.09868587673145</v>
      </c>
      <c r="I197" s="354">
        <v>666.91182394527232</v>
      </c>
      <c r="J197" s="354">
        <v>706.99322896029821</v>
      </c>
      <c r="K197" s="354">
        <v>720.22257979115795</v>
      </c>
      <c r="L197" s="354">
        <v>757.825972321417</v>
      </c>
      <c r="M197" s="354">
        <v>769.2745521568296</v>
      </c>
      <c r="N197" s="354">
        <v>861.38296809817496</v>
      </c>
      <c r="O197" s="354">
        <v>846.20988349048025</v>
      </c>
    </row>
    <row r="198" spans="2:17" ht="15" customHeight="1" x14ac:dyDescent="0.25">
      <c r="C198" s="349" t="s">
        <v>20</v>
      </c>
      <c r="D198" s="354">
        <v>791.34463706316171</v>
      </c>
      <c r="E198" s="357">
        <v>759.16999642016594</v>
      </c>
      <c r="F198" s="357">
        <v>727.77727325852425</v>
      </c>
      <c r="G198" s="354">
        <v>795.00600509906667</v>
      </c>
      <c r="H198" s="354">
        <v>657.00044944477133</v>
      </c>
      <c r="I198" s="354">
        <v>615.18872204188847</v>
      </c>
      <c r="J198" s="354">
        <v>668.72316521119228</v>
      </c>
      <c r="K198" s="354">
        <v>712.09028575467869</v>
      </c>
      <c r="L198" s="354">
        <v>639.87921743805737</v>
      </c>
      <c r="M198" s="354">
        <v>820.4215282894744</v>
      </c>
      <c r="N198" s="354">
        <v>865.31968372797701</v>
      </c>
      <c r="O198" s="354">
        <v>788.61617297477403</v>
      </c>
    </row>
    <row r="199" spans="2:17" ht="15" customHeight="1" x14ac:dyDescent="0.25">
      <c r="C199" s="349" t="s">
        <v>257</v>
      </c>
      <c r="D199" s="354">
        <v>796.9669922868917</v>
      </c>
      <c r="E199" s="357">
        <v>759.53135783206392</v>
      </c>
      <c r="F199" s="357">
        <v>630.56084966660865</v>
      </c>
      <c r="G199" s="354">
        <v>608.16827205058792</v>
      </c>
      <c r="H199" s="354">
        <v>642.13785401376595</v>
      </c>
      <c r="I199" s="354">
        <v>613.45872563666057</v>
      </c>
      <c r="J199" s="354">
        <v>524.39849969870068</v>
      </c>
      <c r="K199" s="354">
        <v>479.58026014480873</v>
      </c>
      <c r="L199" s="354">
        <v>778.12179243898277</v>
      </c>
      <c r="M199" s="354">
        <v>805.10746195520596</v>
      </c>
      <c r="N199" s="354">
        <v>812.75816846274597</v>
      </c>
      <c r="O199" s="354">
        <v>785.99808902114489</v>
      </c>
    </row>
    <row r="200" spans="2:17" ht="15" customHeight="1" x14ac:dyDescent="0.25"/>
    <row r="201" spans="2:17" ht="15" customHeight="1" x14ac:dyDescent="0.25"/>
    <row r="202" spans="2:17" ht="15" customHeight="1" x14ac:dyDescent="0.25"/>
    <row r="203" spans="2:17" ht="15" customHeight="1" x14ac:dyDescent="0.25"/>
    <row r="204" spans="2:17" ht="15" customHeight="1" x14ac:dyDescent="0.25">
      <c r="Q204" s="370"/>
    </row>
    <row r="205" spans="2:17" ht="15" customHeight="1" x14ac:dyDescent="0.25"/>
    <row r="206" spans="2:17" ht="15" customHeight="1" x14ac:dyDescent="0.25"/>
    <row r="207" spans="2:17" ht="15" customHeight="1" x14ac:dyDescent="0.25"/>
    <row r="208" spans="2:17" ht="15" customHeight="1" x14ac:dyDescent="0.25"/>
    <row r="209" spans="2:16" ht="15" customHeight="1" x14ac:dyDescent="0.25"/>
    <row r="210" spans="2:16" ht="15" customHeight="1" x14ac:dyDescent="0.25"/>
    <row r="211" spans="2:16" ht="15" customHeight="1" x14ac:dyDescent="0.25"/>
    <row r="212" spans="2:16" ht="15" customHeight="1" x14ac:dyDescent="0.25"/>
    <row r="213" spans="2:16" ht="15" customHeight="1" x14ac:dyDescent="0.25"/>
    <row r="214" spans="2:16" ht="15" customHeight="1" x14ac:dyDescent="0.25">
      <c r="B214" s="45" t="s">
        <v>172</v>
      </c>
      <c r="H214" s="368"/>
    </row>
    <row r="215" spans="2:16" ht="15" customHeight="1" x14ac:dyDescent="0.25">
      <c r="C215" s="352" t="s">
        <v>173</v>
      </c>
      <c r="D215" s="358" t="s">
        <v>248</v>
      </c>
      <c r="E215" s="355" t="s">
        <v>249</v>
      </c>
      <c r="F215" s="355" t="s">
        <v>54</v>
      </c>
      <c r="G215" s="355" t="s">
        <v>20</v>
      </c>
      <c r="H215" s="355" t="s">
        <v>20</v>
      </c>
    </row>
    <row r="216" spans="2:16" ht="15" customHeight="1" x14ac:dyDescent="0.25">
      <c r="C216" s="351" t="s">
        <v>175</v>
      </c>
      <c r="D216" s="360">
        <v>1000</v>
      </c>
      <c r="E216" s="364">
        <v>792</v>
      </c>
      <c r="F216" s="364">
        <v>835</v>
      </c>
      <c r="G216" s="364">
        <v>827</v>
      </c>
      <c r="H216" s="364">
        <v>756</v>
      </c>
    </row>
    <row r="217" spans="2:16" ht="15" customHeight="1" x14ac:dyDescent="0.25">
      <c r="C217" s="351" t="s">
        <v>316</v>
      </c>
      <c r="D217" s="360">
        <v>648</v>
      </c>
      <c r="E217" s="364">
        <v>768.65538432030985</v>
      </c>
      <c r="F217" s="364">
        <v>803</v>
      </c>
      <c r="G217" s="364">
        <v>738</v>
      </c>
      <c r="H217" s="364">
        <v>687</v>
      </c>
    </row>
    <row r="218" spans="2:16" ht="15" customHeight="1" x14ac:dyDescent="0.25"/>
    <row r="219" spans="2:16" ht="15" customHeight="1" x14ac:dyDescent="0.25"/>
    <row r="220" spans="2:16" ht="15" customHeight="1" x14ac:dyDescent="0.25">
      <c r="P220" s="370"/>
    </row>
    <row r="221" spans="2:16" ht="15" customHeight="1" x14ac:dyDescent="0.25"/>
    <row r="222" spans="2:16" ht="15" customHeight="1" x14ac:dyDescent="0.25"/>
    <row r="223" spans="2:16" ht="15" customHeight="1" x14ac:dyDescent="0.25"/>
    <row r="224" spans="2:16" ht="15" customHeight="1" x14ac:dyDescent="0.25"/>
    <row r="225" spans="1:15" ht="15" customHeight="1" x14ac:dyDescent="0.25"/>
    <row r="226" spans="1:15" ht="15" customHeight="1" x14ac:dyDescent="0.25"/>
    <row r="227" spans="1:15" ht="15" customHeight="1" x14ac:dyDescent="0.25"/>
    <row r="228" spans="1:15" ht="15" customHeight="1" x14ac:dyDescent="0.25"/>
    <row r="229" spans="1:15" ht="15" customHeight="1" x14ac:dyDescent="0.25">
      <c r="A229" s="347" t="s">
        <v>182</v>
      </c>
      <c r="E229" s="365"/>
    </row>
    <row r="230" spans="1:15" ht="15" customHeight="1" x14ac:dyDescent="0.25">
      <c r="B230" s="45" t="s">
        <v>169</v>
      </c>
      <c r="O230" s="369" t="s">
        <v>315</v>
      </c>
    </row>
    <row r="231" spans="1:15" ht="15" customHeight="1" x14ac:dyDescent="0.25">
      <c r="C231" s="348" t="s">
        <v>170</v>
      </c>
      <c r="D231" s="353">
        <v>1</v>
      </c>
      <c r="E231" s="353">
        <v>2</v>
      </c>
      <c r="F231" s="353">
        <v>3</v>
      </c>
      <c r="G231" s="353">
        <v>4</v>
      </c>
      <c r="H231" s="353">
        <v>5</v>
      </c>
      <c r="I231" s="353">
        <v>6</v>
      </c>
      <c r="J231" s="353">
        <v>7</v>
      </c>
      <c r="K231" s="353">
        <v>8</v>
      </c>
      <c r="L231" s="353">
        <v>9</v>
      </c>
      <c r="M231" s="353">
        <v>10</v>
      </c>
      <c r="N231" s="353">
        <v>11</v>
      </c>
      <c r="O231" s="353">
        <v>12</v>
      </c>
    </row>
    <row r="232" spans="1:15" ht="15" customHeight="1" x14ac:dyDescent="0.25">
      <c r="C232" s="349" t="s">
        <v>236</v>
      </c>
      <c r="D232" s="357">
        <v>600.47289860157389</v>
      </c>
      <c r="E232" s="357">
        <v>549.61623369471147</v>
      </c>
      <c r="F232" s="357">
        <v>565.71313325573158</v>
      </c>
      <c r="G232" s="357">
        <v>527.52276927896412</v>
      </c>
      <c r="H232" s="357">
        <v>527.42618277638041</v>
      </c>
      <c r="I232" s="357">
        <v>495.88808494433368</v>
      </c>
      <c r="J232" s="357">
        <v>406.42288945213494</v>
      </c>
      <c r="K232" s="357">
        <v>394.0937560242125</v>
      </c>
      <c r="L232" s="357">
        <v>562.7718430436089</v>
      </c>
      <c r="M232" s="357">
        <v>572.32448549145465</v>
      </c>
      <c r="N232" s="357">
        <v>730.31649303823622</v>
      </c>
      <c r="O232" s="357">
        <v>784.61834794687036</v>
      </c>
    </row>
    <row r="233" spans="1:15" ht="15" customHeight="1" x14ac:dyDescent="0.25">
      <c r="C233" s="349" t="s">
        <v>204</v>
      </c>
      <c r="D233" s="354">
        <v>727.13312571386314</v>
      </c>
      <c r="E233" s="357">
        <v>702.28934028672472</v>
      </c>
      <c r="F233" s="357">
        <v>643.43605787095294</v>
      </c>
      <c r="G233" s="354">
        <v>504.89719704598861</v>
      </c>
      <c r="H233" s="354">
        <v>458.66325318477863</v>
      </c>
      <c r="I233" s="354">
        <v>440.16101342805871</v>
      </c>
      <c r="J233" s="354">
        <v>475.44060148143751</v>
      </c>
      <c r="K233" s="354">
        <v>524.02106266469809</v>
      </c>
      <c r="L233" s="354">
        <v>708.00052927873742</v>
      </c>
      <c r="M233" s="354">
        <v>740.85907796505808</v>
      </c>
      <c r="N233" s="354">
        <v>858.59958821412863</v>
      </c>
      <c r="O233" s="354">
        <v>743.54642283675287</v>
      </c>
    </row>
    <row r="234" spans="1:15" ht="15" customHeight="1" x14ac:dyDescent="0.25">
      <c r="C234" s="349" t="s">
        <v>247</v>
      </c>
      <c r="D234" s="354">
        <v>615.77465839267416</v>
      </c>
      <c r="E234" s="357">
        <v>559.52288148359617</v>
      </c>
      <c r="F234" s="357">
        <v>552.22211514484957</v>
      </c>
      <c r="G234" s="354">
        <v>565.96416092995764</v>
      </c>
      <c r="H234" s="354">
        <v>543.70585103904421</v>
      </c>
      <c r="I234" s="354">
        <v>478.42452404519656</v>
      </c>
      <c r="J234" s="354">
        <v>515.21353653020003</v>
      </c>
      <c r="K234" s="354">
        <v>479.32081612819559</v>
      </c>
      <c r="L234" s="354">
        <v>522.95041725775786</v>
      </c>
      <c r="M234" s="354">
        <v>526.91706000852855</v>
      </c>
      <c r="N234" s="354">
        <v>684.54798332273447</v>
      </c>
      <c r="O234" s="354">
        <v>681.23564050347181</v>
      </c>
    </row>
    <row r="235" spans="1:15" ht="15" customHeight="1" x14ac:dyDescent="0.25">
      <c r="C235" s="349" t="s">
        <v>20</v>
      </c>
      <c r="D235" s="354">
        <v>638.94958551611558</v>
      </c>
      <c r="E235" s="357">
        <v>572.90454022423978</v>
      </c>
      <c r="F235" s="357">
        <v>539.49699106637797</v>
      </c>
      <c r="G235" s="354">
        <v>669.06637132111007</v>
      </c>
      <c r="H235" s="354">
        <v>682.20560683848225</v>
      </c>
      <c r="I235" s="354">
        <v>527.57794705570848</v>
      </c>
      <c r="J235" s="354">
        <v>512.54265243301893</v>
      </c>
      <c r="K235" s="354">
        <v>587.09109488935451</v>
      </c>
      <c r="L235" s="354">
        <v>505.88562735242687</v>
      </c>
      <c r="M235" s="354">
        <v>640.95646109326094</v>
      </c>
      <c r="N235" s="354">
        <v>742.99902927643336</v>
      </c>
      <c r="O235" s="354">
        <v>680.22620920775694</v>
      </c>
    </row>
    <row r="236" spans="1:15" ht="15" customHeight="1" x14ac:dyDescent="0.25">
      <c r="C236" s="349" t="s">
        <v>257</v>
      </c>
      <c r="D236" s="354">
        <v>732.64641077441081</v>
      </c>
      <c r="E236" s="357">
        <v>683.8096727097153</v>
      </c>
      <c r="F236" s="357">
        <v>569.82222065013616</v>
      </c>
      <c r="G236" s="354">
        <v>567.15434511392766</v>
      </c>
      <c r="H236" s="354">
        <v>562.38517038573752</v>
      </c>
      <c r="I236" s="354">
        <v>505.75922385031117</v>
      </c>
      <c r="J236" s="354">
        <v>384.27233790558034</v>
      </c>
      <c r="K236" s="354">
        <v>278.4808668870445</v>
      </c>
      <c r="L236" s="354">
        <v>611.39865837120465</v>
      </c>
      <c r="M236" s="354">
        <v>589.81035287313262</v>
      </c>
      <c r="N236" s="354">
        <v>569.74915483534392</v>
      </c>
      <c r="O236" s="354">
        <v>586.88977379941718</v>
      </c>
    </row>
    <row r="237" spans="1:15" ht="15" customHeight="1" x14ac:dyDescent="0.25"/>
    <row r="238" spans="1:15" ht="15" customHeight="1" x14ac:dyDescent="0.25"/>
    <row r="239" spans="1:15" ht="15" customHeight="1" x14ac:dyDescent="0.25"/>
    <row r="240" spans="1:15" ht="15" customHeight="1" x14ac:dyDescent="0.25"/>
    <row r="241" spans="2:8" ht="15" customHeight="1" x14ac:dyDescent="0.25"/>
    <row r="242" spans="2:8" ht="15" customHeight="1" x14ac:dyDescent="0.25"/>
    <row r="243" spans="2:8" ht="15" customHeight="1" x14ac:dyDescent="0.25"/>
    <row r="244" spans="2:8" ht="15" customHeight="1" x14ac:dyDescent="0.25"/>
    <row r="245" spans="2:8" ht="15" customHeight="1" x14ac:dyDescent="0.25"/>
    <row r="246" spans="2:8" ht="15" customHeight="1" x14ac:dyDescent="0.25"/>
    <row r="247" spans="2:8" ht="15" customHeight="1" x14ac:dyDescent="0.25"/>
    <row r="248" spans="2:8" ht="15" customHeight="1" x14ac:dyDescent="0.25"/>
    <row r="249" spans="2:8" ht="15" customHeight="1" x14ac:dyDescent="0.25"/>
    <row r="250" spans="2:8" ht="15" customHeight="1" x14ac:dyDescent="0.25"/>
    <row r="251" spans="2:8" ht="15" customHeight="1" x14ac:dyDescent="0.25">
      <c r="B251" s="45" t="s">
        <v>172</v>
      </c>
      <c r="H251" s="368"/>
    </row>
    <row r="252" spans="2:8" ht="15" customHeight="1" x14ac:dyDescent="0.25">
      <c r="C252" s="352" t="s">
        <v>173</v>
      </c>
      <c r="D252" s="358" t="s">
        <v>235</v>
      </c>
      <c r="E252" s="355" t="s">
        <v>239</v>
      </c>
      <c r="F252" s="355" t="s">
        <v>259</v>
      </c>
      <c r="G252" s="355" t="s">
        <v>20</v>
      </c>
      <c r="H252" s="355" t="s">
        <v>257</v>
      </c>
    </row>
    <row r="253" spans="2:8" ht="15" customHeight="1" x14ac:dyDescent="0.25">
      <c r="C253" s="351" t="s">
        <v>175</v>
      </c>
      <c r="D253" s="359">
        <v>1324</v>
      </c>
      <c r="E253" s="356">
        <v>825</v>
      </c>
      <c r="F253" s="356">
        <v>1128</v>
      </c>
      <c r="G253" s="356">
        <v>1249</v>
      </c>
      <c r="H253" s="356">
        <v>1179</v>
      </c>
    </row>
    <row r="254" spans="2:8" ht="15" customHeight="1" x14ac:dyDescent="0.25">
      <c r="C254" s="351" t="s">
        <v>316</v>
      </c>
      <c r="D254" s="359">
        <v>574</v>
      </c>
      <c r="E254" s="356">
        <v>612</v>
      </c>
      <c r="F254" s="356">
        <v>566</v>
      </c>
      <c r="G254" s="356">
        <v>607</v>
      </c>
      <c r="H254" s="356">
        <v>555</v>
      </c>
    </row>
    <row r="255" spans="2:8" ht="15" customHeight="1" x14ac:dyDescent="0.25"/>
    <row r="256" spans="2:8" ht="15" customHeight="1" x14ac:dyDescent="0.25"/>
    <row r="257" spans="1:15" ht="15" customHeight="1" x14ac:dyDescent="0.25"/>
    <row r="258" spans="1:15" ht="15" customHeight="1" x14ac:dyDescent="0.25"/>
    <row r="259" spans="1:15" ht="15" customHeight="1" x14ac:dyDescent="0.25"/>
    <row r="260" spans="1:15" ht="15" customHeight="1" x14ac:dyDescent="0.25"/>
    <row r="261" spans="1:15" ht="15" customHeight="1" x14ac:dyDescent="0.25"/>
    <row r="262" spans="1:15" ht="15" customHeight="1" x14ac:dyDescent="0.25"/>
    <row r="263" spans="1:15" ht="15" customHeight="1" x14ac:dyDescent="0.25"/>
    <row r="264" spans="1:15" ht="15" customHeight="1" x14ac:dyDescent="0.25"/>
    <row r="265" spans="1:15" ht="15" customHeight="1" x14ac:dyDescent="0.25"/>
    <row r="266" spans="1:15" ht="15" customHeight="1" x14ac:dyDescent="0.25"/>
    <row r="267" spans="1:15" ht="15" customHeight="1" x14ac:dyDescent="0.25">
      <c r="A267" s="347" t="s">
        <v>183</v>
      </c>
      <c r="F267" s="365"/>
    </row>
    <row r="268" spans="1:15" ht="15" customHeight="1" x14ac:dyDescent="0.25">
      <c r="B268" s="45" t="s">
        <v>169</v>
      </c>
      <c r="O268" s="368" t="s">
        <v>315</v>
      </c>
    </row>
    <row r="269" spans="1:15" ht="15" customHeight="1" x14ac:dyDescent="0.25">
      <c r="C269" s="348" t="s">
        <v>170</v>
      </c>
      <c r="D269" s="353">
        <v>1</v>
      </c>
      <c r="E269" s="353">
        <v>2</v>
      </c>
      <c r="F269" s="353">
        <v>3</v>
      </c>
      <c r="G269" s="353">
        <v>4</v>
      </c>
      <c r="H269" s="353">
        <v>5</v>
      </c>
      <c r="I269" s="353">
        <v>6</v>
      </c>
      <c r="J269" s="353">
        <v>7</v>
      </c>
      <c r="K269" s="353">
        <v>8</v>
      </c>
      <c r="L269" s="353">
        <v>9</v>
      </c>
      <c r="M269" s="353">
        <v>10</v>
      </c>
      <c r="N269" s="353">
        <v>11</v>
      </c>
      <c r="O269" s="353">
        <v>12</v>
      </c>
    </row>
    <row r="270" spans="1:15" ht="15" customHeight="1" x14ac:dyDescent="0.25">
      <c r="C270" s="349" t="s">
        <v>236</v>
      </c>
      <c r="D270" s="357">
        <v>582.22984343923713</v>
      </c>
      <c r="E270" s="357">
        <v>544.50547828841275</v>
      </c>
      <c r="F270" s="357">
        <v>580.66454642198562</v>
      </c>
      <c r="G270" s="357">
        <v>570.98574328209327</v>
      </c>
      <c r="H270" s="357">
        <v>563.59479509152607</v>
      </c>
      <c r="I270" s="357">
        <v>561.69844706274205</v>
      </c>
      <c r="J270" s="357">
        <v>540.45151647523357</v>
      </c>
      <c r="K270" s="357">
        <v>560.18252244850055</v>
      </c>
      <c r="L270" s="357">
        <v>629.89513200596434</v>
      </c>
      <c r="M270" s="357">
        <v>564.67000096181596</v>
      </c>
      <c r="N270" s="357">
        <v>654.2560104846998</v>
      </c>
      <c r="O270" s="357">
        <v>761.24025351119565</v>
      </c>
    </row>
    <row r="271" spans="1:15" ht="15" customHeight="1" x14ac:dyDescent="0.25">
      <c r="C271" s="349" t="s">
        <v>204</v>
      </c>
      <c r="D271" s="357">
        <v>704.15279532677755</v>
      </c>
      <c r="E271" s="357">
        <v>716.55721309104922</v>
      </c>
      <c r="F271" s="357">
        <v>655.24985959910146</v>
      </c>
      <c r="G271" s="357">
        <v>566.50793479200911</v>
      </c>
      <c r="H271" s="357">
        <v>539.7207713941342</v>
      </c>
      <c r="I271" s="357">
        <v>523.70349715450004</v>
      </c>
      <c r="J271" s="357">
        <v>537.76717297189634</v>
      </c>
      <c r="K271" s="357">
        <v>653.53627417091957</v>
      </c>
      <c r="L271" s="357">
        <v>726.14356605905766</v>
      </c>
      <c r="M271" s="357">
        <v>676.61022198582032</v>
      </c>
      <c r="N271" s="357">
        <v>669.72488215895157</v>
      </c>
      <c r="O271" s="357">
        <v>657.07999223585739</v>
      </c>
    </row>
    <row r="272" spans="1:15" ht="15" customHeight="1" x14ac:dyDescent="0.25">
      <c r="C272" s="349" t="s">
        <v>247</v>
      </c>
      <c r="D272" s="354">
        <v>603.516678831793</v>
      </c>
      <c r="E272" s="357">
        <v>569.99742657001036</v>
      </c>
      <c r="F272" s="357">
        <v>583.07554520621557</v>
      </c>
      <c r="G272" s="354">
        <v>590.37868364900601</v>
      </c>
      <c r="H272" s="354">
        <v>612.60709217840326</v>
      </c>
      <c r="I272" s="354">
        <v>538.95181142632805</v>
      </c>
      <c r="J272" s="354">
        <v>543.68932752568412</v>
      </c>
      <c r="K272" s="354">
        <v>535.0730423636237</v>
      </c>
      <c r="L272" s="354">
        <v>608.60135530421212</v>
      </c>
      <c r="M272" s="354">
        <v>581.37666493928486</v>
      </c>
      <c r="N272" s="354">
        <v>673.84528312952705</v>
      </c>
      <c r="O272" s="354">
        <v>726.38659735306805</v>
      </c>
    </row>
    <row r="273" spans="3:15" ht="15" customHeight="1" x14ac:dyDescent="0.25">
      <c r="C273" s="349" t="s">
        <v>20</v>
      </c>
      <c r="D273" s="354">
        <v>661.37324210462521</v>
      </c>
      <c r="E273" s="357">
        <v>628.24779851608434</v>
      </c>
      <c r="F273" s="357">
        <v>588.14156414286492</v>
      </c>
      <c r="G273" s="354">
        <v>685.91289759335496</v>
      </c>
      <c r="H273" s="354">
        <v>717.77199931117616</v>
      </c>
      <c r="I273" s="354">
        <v>574.423551200975</v>
      </c>
      <c r="J273" s="354">
        <v>551.2040473623448</v>
      </c>
      <c r="K273" s="354">
        <v>637.38562643065859</v>
      </c>
      <c r="L273" s="354">
        <v>497.45756505819276</v>
      </c>
      <c r="M273" s="354">
        <v>609.57367179236849</v>
      </c>
      <c r="N273" s="354">
        <v>563.48075814541733</v>
      </c>
      <c r="O273" s="354">
        <v>490.24675881856081</v>
      </c>
    </row>
    <row r="274" spans="3:15" ht="15" customHeight="1" x14ac:dyDescent="0.25">
      <c r="C274" s="349" t="s">
        <v>257</v>
      </c>
      <c r="D274" s="354">
        <v>554.72638851796648</v>
      </c>
      <c r="E274" s="357">
        <v>594.98868863584948</v>
      </c>
      <c r="F274" s="357">
        <v>596.82685565173404</v>
      </c>
      <c r="G274" s="354">
        <v>582.19375588930973</v>
      </c>
      <c r="H274" s="354">
        <v>612.75048751044665</v>
      </c>
      <c r="I274" s="354">
        <v>564.49818902895527</v>
      </c>
      <c r="J274" s="354">
        <v>538.63778215252455</v>
      </c>
      <c r="K274" s="354">
        <v>516.13179651197879</v>
      </c>
      <c r="L274" s="354">
        <v>668.33928794220049</v>
      </c>
      <c r="M274" s="354">
        <v>552.09646711164692</v>
      </c>
      <c r="N274" s="354">
        <v>413.63465279924361</v>
      </c>
      <c r="O274" s="354">
        <v>535.69986707931594</v>
      </c>
    </row>
    <row r="275" spans="3:15" ht="15" customHeight="1" x14ac:dyDescent="0.25"/>
    <row r="276" spans="3:15" ht="15" customHeight="1" x14ac:dyDescent="0.25"/>
    <row r="277" spans="3:15" ht="15" customHeight="1" x14ac:dyDescent="0.25"/>
    <row r="278" spans="3:15" ht="15" customHeight="1" x14ac:dyDescent="0.25"/>
    <row r="279" spans="3:15" ht="15" customHeight="1" x14ac:dyDescent="0.25"/>
    <row r="280" spans="3:15" ht="15" customHeight="1" x14ac:dyDescent="0.25"/>
    <row r="281" spans="3:15" ht="15" customHeight="1" x14ac:dyDescent="0.25"/>
    <row r="282" spans="3:15" ht="15" customHeight="1" x14ac:dyDescent="0.25"/>
    <row r="283" spans="3:15" ht="15" customHeight="1" x14ac:dyDescent="0.25"/>
    <row r="284" spans="3:15" ht="15" customHeight="1" x14ac:dyDescent="0.25"/>
    <row r="285" spans="3:15" ht="15" customHeight="1" x14ac:dyDescent="0.25"/>
    <row r="286" spans="3:15" ht="15" customHeight="1" x14ac:dyDescent="0.25"/>
    <row r="287" spans="3:15" ht="15" customHeight="1" x14ac:dyDescent="0.25"/>
    <row r="288" spans="3:15" ht="15" customHeight="1" x14ac:dyDescent="0.25"/>
    <row r="289" spans="2:8" ht="15" customHeight="1" x14ac:dyDescent="0.25">
      <c r="B289" s="45" t="s">
        <v>172</v>
      </c>
      <c r="H289" s="368"/>
    </row>
    <row r="290" spans="2:8" ht="15" customHeight="1" x14ac:dyDescent="0.25">
      <c r="C290" s="352" t="s">
        <v>173</v>
      </c>
      <c r="D290" s="358" t="s">
        <v>235</v>
      </c>
      <c r="E290" s="355" t="s">
        <v>239</v>
      </c>
      <c r="F290" s="355" t="s">
        <v>54</v>
      </c>
      <c r="G290" s="355" t="s">
        <v>20</v>
      </c>
      <c r="H290" s="355" t="s">
        <v>257</v>
      </c>
    </row>
    <row r="291" spans="2:8" ht="15" customHeight="1" x14ac:dyDescent="0.25">
      <c r="C291" s="351" t="s">
        <v>175</v>
      </c>
      <c r="D291" s="359">
        <v>323</v>
      </c>
      <c r="E291" s="356">
        <v>252</v>
      </c>
      <c r="F291" s="356">
        <v>286</v>
      </c>
      <c r="G291" s="356">
        <v>282</v>
      </c>
      <c r="H291" s="356">
        <v>255</v>
      </c>
    </row>
    <row r="292" spans="2:8" ht="15" customHeight="1" x14ac:dyDescent="0.25">
      <c r="C292" s="351" t="s">
        <v>316</v>
      </c>
      <c r="D292" s="359">
        <v>594</v>
      </c>
      <c r="E292" s="356">
        <v>634</v>
      </c>
      <c r="F292" s="356">
        <v>599</v>
      </c>
      <c r="G292" s="356">
        <v>594</v>
      </c>
      <c r="H292" s="356">
        <v>552</v>
      </c>
    </row>
    <row r="293" spans="2:8" ht="15" customHeight="1" x14ac:dyDescent="0.25"/>
    <row r="294" spans="2:8" ht="15" customHeight="1" x14ac:dyDescent="0.25"/>
    <row r="295" spans="2:8" ht="15" customHeight="1" x14ac:dyDescent="0.25"/>
    <row r="296" spans="2:8" ht="15" customHeight="1" x14ac:dyDescent="0.25"/>
    <row r="297" spans="2:8" ht="15" customHeight="1" x14ac:dyDescent="0.25"/>
    <row r="298" spans="2:8" ht="15" customHeight="1" x14ac:dyDescent="0.25"/>
    <row r="299" spans="2:8" ht="15" customHeight="1" x14ac:dyDescent="0.25"/>
    <row r="300" spans="2:8" ht="15" customHeight="1" x14ac:dyDescent="0.25"/>
    <row r="301" spans="2:8" ht="15" customHeight="1" x14ac:dyDescent="0.25"/>
    <row r="302" spans="2:8" ht="15" customHeight="1" x14ac:dyDescent="0.25"/>
    <row r="303" spans="2:8" ht="15" customHeight="1" x14ac:dyDescent="0.25"/>
    <row r="304" spans="2:8" ht="15" customHeight="1" x14ac:dyDescent="0.25"/>
    <row r="305" spans="1:15" ht="15" customHeight="1" x14ac:dyDescent="0.25">
      <c r="A305" s="347" t="s">
        <v>2</v>
      </c>
      <c r="E305" s="365"/>
    </row>
    <row r="306" spans="1:15" ht="15" customHeight="1" x14ac:dyDescent="0.25">
      <c r="B306" s="45" t="s">
        <v>169</v>
      </c>
      <c r="O306" s="369" t="s">
        <v>315</v>
      </c>
    </row>
    <row r="307" spans="1:15" ht="15" customHeight="1" x14ac:dyDescent="0.25">
      <c r="C307" s="348" t="s">
        <v>170</v>
      </c>
      <c r="D307" s="353">
        <v>1</v>
      </c>
      <c r="E307" s="353">
        <v>2</v>
      </c>
      <c r="F307" s="353">
        <v>3</v>
      </c>
      <c r="G307" s="353">
        <v>4</v>
      </c>
      <c r="H307" s="353">
        <v>5</v>
      </c>
      <c r="I307" s="353">
        <v>6</v>
      </c>
      <c r="J307" s="353">
        <v>7</v>
      </c>
      <c r="K307" s="353">
        <v>8</v>
      </c>
      <c r="L307" s="353">
        <v>9</v>
      </c>
      <c r="M307" s="353">
        <v>10</v>
      </c>
      <c r="N307" s="353">
        <v>11</v>
      </c>
      <c r="O307" s="353">
        <v>12</v>
      </c>
    </row>
    <row r="308" spans="1:15" ht="15" customHeight="1" x14ac:dyDescent="0.3">
      <c r="C308" s="349" t="s">
        <v>236</v>
      </c>
      <c r="D308" s="361" t="s">
        <v>149</v>
      </c>
      <c r="E308" s="357">
        <v>2142.8571428571431</v>
      </c>
      <c r="F308" s="366" t="s">
        <v>149</v>
      </c>
      <c r="G308" s="362" t="s">
        <v>149</v>
      </c>
      <c r="H308" s="354">
        <v>2142.8571428571427</v>
      </c>
      <c r="I308" s="361" t="s">
        <v>149</v>
      </c>
      <c r="J308" s="362">
        <v>2293.3333333333335</v>
      </c>
      <c r="K308" s="362" t="s">
        <v>149</v>
      </c>
      <c r="L308" s="362" t="s">
        <v>149</v>
      </c>
      <c r="M308" s="354">
        <v>2333.3333333333335</v>
      </c>
      <c r="N308" s="354">
        <v>2288.8888888888887</v>
      </c>
      <c r="O308" s="354">
        <v>2320.8333333333335</v>
      </c>
    </row>
    <row r="309" spans="1:15" ht="15" customHeight="1" x14ac:dyDescent="0.3">
      <c r="C309" s="349" t="s">
        <v>204</v>
      </c>
      <c r="D309" s="362" t="s">
        <v>149</v>
      </c>
      <c r="E309" s="366" t="s">
        <v>149</v>
      </c>
      <c r="F309" s="362" t="s">
        <v>149</v>
      </c>
      <c r="G309" s="362" t="s">
        <v>149</v>
      </c>
      <c r="H309" s="362" t="s">
        <v>149</v>
      </c>
      <c r="I309" s="361" t="s">
        <v>149</v>
      </c>
      <c r="J309" s="362" t="s">
        <v>149</v>
      </c>
      <c r="K309" s="362" t="s">
        <v>149</v>
      </c>
      <c r="L309" s="362" t="s">
        <v>149</v>
      </c>
      <c r="M309" s="362" t="s">
        <v>149</v>
      </c>
      <c r="N309" s="362" t="s">
        <v>149</v>
      </c>
      <c r="O309" s="362" t="s">
        <v>149</v>
      </c>
    </row>
    <row r="310" spans="1:15" ht="15" customHeight="1" x14ac:dyDescent="0.25">
      <c r="C310" s="349" t="s">
        <v>247</v>
      </c>
      <c r="D310" s="362">
        <v>4350</v>
      </c>
      <c r="E310" s="362">
        <v>3420</v>
      </c>
      <c r="F310" s="362">
        <v>3176</v>
      </c>
      <c r="G310" s="362">
        <v>8000</v>
      </c>
      <c r="H310" s="362">
        <v>6278.5714285714284</v>
      </c>
      <c r="I310" s="362">
        <v>10000</v>
      </c>
      <c r="J310" s="362">
        <v>4155.7692307692305</v>
      </c>
      <c r="K310" s="362" t="s">
        <v>243</v>
      </c>
      <c r="L310" s="362">
        <v>348.4848484848485</v>
      </c>
      <c r="M310" s="362">
        <v>10000</v>
      </c>
      <c r="N310" s="362">
        <v>9000</v>
      </c>
      <c r="O310" s="362">
        <v>4125</v>
      </c>
    </row>
    <row r="311" spans="1:15" ht="15" customHeight="1" x14ac:dyDescent="0.25">
      <c r="C311" s="349" t="s">
        <v>20</v>
      </c>
      <c r="D311" s="362">
        <v>8000</v>
      </c>
      <c r="E311" s="362">
        <v>0</v>
      </c>
      <c r="F311" s="362">
        <v>3448.2758620689656</v>
      </c>
      <c r="G311" s="362">
        <v>8000</v>
      </c>
      <c r="H311" s="362">
        <v>2500</v>
      </c>
      <c r="I311" s="362">
        <v>8000</v>
      </c>
      <c r="J311" s="362">
        <v>2459.3886462882097</v>
      </c>
      <c r="K311" s="362">
        <v>1754.8387096774193</v>
      </c>
      <c r="L311" s="362">
        <v>3448.2758620689656</v>
      </c>
      <c r="M311" s="362">
        <v>2500</v>
      </c>
      <c r="N311" s="362">
        <v>2500</v>
      </c>
      <c r="O311" s="362">
        <v>3416.6666666666665</v>
      </c>
    </row>
    <row r="312" spans="1:15" ht="15" customHeight="1" x14ac:dyDescent="0.25">
      <c r="C312" s="349" t="s">
        <v>257</v>
      </c>
      <c r="D312" s="362">
        <v>4200</v>
      </c>
      <c r="E312" s="362">
        <v>2700</v>
      </c>
      <c r="F312" s="362">
        <v>10800</v>
      </c>
      <c r="G312" s="362">
        <v>2700</v>
      </c>
      <c r="H312" s="362">
        <v>2593.6507936507937</v>
      </c>
      <c r="I312" s="362">
        <v>0</v>
      </c>
      <c r="J312" s="362">
        <v>0</v>
      </c>
      <c r="K312" s="362">
        <v>10800</v>
      </c>
      <c r="L312" s="362">
        <v>10800</v>
      </c>
      <c r="M312" s="362">
        <v>5702.5</v>
      </c>
      <c r="N312" s="362">
        <v>2665.1162790697676</v>
      </c>
      <c r="O312" s="362">
        <v>7236</v>
      </c>
    </row>
    <row r="313" spans="1:15" ht="15" customHeight="1" x14ac:dyDescent="0.25"/>
    <row r="314" spans="1:15" ht="15" customHeight="1" x14ac:dyDescent="0.25"/>
    <row r="315" spans="1:15" ht="15" customHeight="1" x14ac:dyDescent="0.25"/>
    <row r="316" spans="1:15" ht="15" customHeight="1" x14ac:dyDescent="0.25"/>
    <row r="317" spans="1:15" ht="15" customHeight="1" x14ac:dyDescent="0.25"/>
    <row r="318" spans="1:15" ht="15" customHeight="1" x14ac:dyDescent="0.25"/>
    <row r="319" spans="1:15" ht="15" customHeight="1" x14ac:dyDescent="0.25"/>
    <row r="320" spans="1:15" ht="15" customHeight="1" x14ac:dyDescent="0.25"/>
    <row r="321" spans="2:8" ht="15" customHeight="1" x14ac:dyDescent="0.25"/>
    <row r="322" spans="2:8" ht="15" customHeight="1" x14ac:dyDescent="0.25"/>
    <row r="323" spans="2:8" ht="15" customHeight="1" x14ac:dyDescent="0.25"/>
    <row r="324" spans="2:8" ht="15" customHeight="1" x14ac:dyDescent="0.25"/>
    <row r="325" spans="2:8" ht="15" customHeight="1" x14ac:dyDescent="0.25"/>
    <row r="326" spans="2:8" ht="15" customHeight="1" x14ac:dyDescent="0.25"/>
    <row r="327" spans="2:8" ht="15" customHeight="1" x14ac:dyDescent="0.25">
      <c r="B327" s="45" t="s">
        <v>172</v>
      </c>
      <c r="H327" s="368"/>
    </row>
    <row r="328" spans="2:8" ht="15" customHeight="1" x14ac:dyDescent="0.25">
      <c r="C328" s="352" t="s">
        <v>173</v>
      </c>
      <c r="D328" s="358" t="s">
        <v>235</v>
      </c>
      <c r="E328" s="355" t="s">
        <v>239</v>
      </c>
      <c r="F328" s="355" t="s">
        <v>54</v>
      </c>
      <c r="G328" s="355" t="s">
        <v>20</v>
      </c>
      <c r="H328" s="355" t="s">
        <v>257</v>
      </c>
    </row>
    <row r="329" spans="2:8" ht="15" customHeight="1" x14ac:dyDescent="0.25">
      <c r="C329" s="351" t="s">
        <v>317</v>
      </c>
      <c r="D329" s="360">
        <v>85</v>
      </c>
      <c r="E329" s="364" t="s">
        <v>149</v>
      </c>
      <c r="F329" s="367">
        <v>102</v>
      </c>
      <c r="G329" s="363">
        <v>64</v>
      </c>
      <c r="H329" s="363">
        <v>43</v>
      </c>
    </row>
    <row r="330" spans="2:8" ht="15" customHeight="1" x14ac:dyDescent="0.25">
      <c r="C330" s="351" t="s">
        <v>316</v>
      </c>
      <c r="D330" s="360">
        <v>2284</v>
      </c>
      <c r="E330" s="364" t="s">
        <v>149</v>
      </c>
      <c r="F330" s="367">
        <v>1937</v>
      </c>
      <c r="G330" s="363">
        <v>3023</v>
      </c>
      <c r="H330" s="363">
        <v>4276</v>
      </c>
    </row>
    <row r="331" spans="2:8" ht="15" customHeight="1" x14ac:dyDescent="0.25"/>
    <row r="332" spans="2:8" ht="15" customHeight="1" x14ac:dyDescent="0.25"/>
    <row r="333" spans="2:8" ht="15" customHeight="1" x14ac:dyDescent="0.25"/>
    <row r="334" spans="2:8" ht="15" customHeight="1" x14ac:dyDescent="0.25"/>
    <row r="335" spans="2:8" ht="15" customHeight="1" x14ac:dyDescent="0.25"/>
    <row r="336" spans="2:8" ht="15" customHeight="1" x14ac:dyDescent="0.25"/>
    <row r="337" spans="1:15" ht="15" customHeight="1" x14ac:dyDescent="0.25"/>
    <row r="338" spans="1:15" ht="15" customHeight="1" x14ac:dyDescent="0.25"/>
    <row r="339" spans="1:15" ht="15" customHeight="1" x14ac:dyDescent="0.25"/>
    <row r="340" spans="1:15" ht="15" customHeight="1" x14ac:dyDescent="0.25"/>
    <row r="341" spans="1:15" ht="15" customHeight="1" x14ac:dyDescent="0.25"/>
    <row r="342" spans="1:15" ht="15" customHeight="1" x14ac:dyDescent="0.25"/>
    <row r="343" spans="1:15" ht="15" customHeight="1" x14ac:dyDescent="0.25"/>
    <row r="344" spans="1:15" ht="15" customHeight="1" x14ac:dyDescent="0.25">
      <c r="A344" s="347" t="s">
        <v>185</v>
      </c>
      <c r="F344" s="365"/>
    </row>
    <row r="345" spans="1:15" ht="15" customHeight="1" x14ac:dyDescent="0.25">
      <c r="B345" s="45" t="s">
        <v>169</v>
      </c>
      <c r="O345" s="368" t="s">
        <v>315</v>
      </c>
    </row>
    <row r="346" spans="1:15" ht="15" customHeight="1" x14ac:dyDescent="0.25">
      <c r="C346" s="348" t="s">
        <v>170</v>
      </c>
      <c r="D346" s="353">
        <v>1</v>
      </c>
      <c r="E346" s="353">
        <v>2</v>
      </c>
      <c r="F346" s="353">
        <v>3</v>
      </c>
      <c r="G346" s="353">
        <v>4</v>
      </c>
      <c r="H346" s="353">
        <v>5</v>
      </c>
      <c r="I346" s="353">
        <v>6</v>
      </c>
      <c r="J346" s="353">
        <v>7</v>
      </c>
      <c r="K346" s="353">
        <v>8</v>
      </c>
      <c r="L346" s="353">
        <v>9</v>
      </c>
      <c r="M346" s="353">
        <v>10</v>
      </c>
      <c r="N346" s="353">
        <v>11</v>
      </c>
      <c r="O346" s="353">
        <v>12</v>
      </c>
    </row>
    <row r="347" spans="1:15" ht="15" customHeight="1" x14ac:dyDescent="0.25">
      <c r="C347" s="349" t="s">
        <v>236</v>
      </c>
      <c r="D347" s="354">
        <v>10368</v>
      </c>
      <c r="E347" s="357">
        <v>9621.8181818181802</v>
      </c>
      <c r="F347" s="357">
        <v>9909</v>
      </c>
      <c r="G347" s="354">
        <v>13723.972602739726</v>
      </c>
      <c r="H347" s="354">
        <v>14743.636363636362</v>
      </c>
      <c r="I347" s="354">
        <v>10059</v>
      </c>
      <c r="J347" s="354">
        <v>10368</v>
      </c>
      <c r="K347" s="354">
        <v>10079.245283018867</v>
      </c>
      <c r="L347" s="354">
        <v>10368</v>
      </c>
      <c r="M347" s="354">
        <v>20736</v>
      </c>
      <c r="N347" s="354">
        <v>9818.125</v>
      </c>
      <c r="O347" s="354">
        <v>15228</v>
      </c>
    </row>
    <row r="348" spans="1:15" ht="15" customHeight="1" x14ac:dyDescent="0.25">
      <c r="C348" s="349" t="s">
        <v>204</v>
      </c>
      <c r="D348" s="362"/>
      <c r="E348" s="366"/>
      <c r="F348" s="366"/>
      <c r="G348" s="362"/>
      <c r="H348" s="362"/>
      <c r="I348" s="362"/>
      <c r="J348" s="362"/>
      <c r="K348" s="362"/>
      <c r="L348" s="362"/>
      <c r="M348" s="362"/>
      <c r="N348" s="362"/>
      <c r="O348" s="362"/>
    </row>
    <row r="349" spans="1:15" ht="15" customHeight="1" x14ac:dyDescent="0.25">
      <c r="C349" s="349" t="s">
        <v>247</v>
      </c>
      <c r="D349" s="363">
        <v>13909.090909090908</v>
      </c>
      <c r="E349" s="363">
        <v>19200</v>
      </c>
      <c r="F349" s="363">
        <v>9545.4545454545441</v>
      </c>
      <c r="G349" s="363">
        <v>16312.5</v>
      </c>
      <c r="H349" s="363">
        <v>18057.692307692309</v>
      </c>
      <c r="I349" s="363">
        <v>14400</v>
      </c>
      <c r="J349" s="363">
        <v>13440</v>
      </c>
      <c r="K349" s="363">
        <v>11343.75</v>
      </c>
      <c r="L349" s="363">
        <v>20100</v>
      </c>
      <c r="M349" s="363">
        <v>9600</v>
      </c>
      <c r="N349" s="363">
        <v>14250</v>
      </c>
      <c r="O349" s="363">
        <v>14250</v>
      </c>
    </row>
    <row r="350" spans="1:15" ht="15" customHeight="1" x14ac:dyDescent="0.25">
      <c r="C350" s="349" t="s">
        <v>20</v>
      </c>
      <c r="D350" s="362"/>
      <c r="E350" s="366"/>
      <c r="F350" s="366"/>
      <c r="G350" s="362"/>
      <c r="H350" s="362"/>
      <c r="I350" s="362"/>
      <c r="J350" s="362"/>
      <c r="K350" s="362"/>
      <c r="L350" s="362"/>
      <c r="M350" s="362"/>
      <c r="N350" s="362"/>
      <c r="O350" s="362"/>
    </row>
    <row r="351" spans="1:15" ht="15" customHeight="1" x14ac:dyDescent="0.25">
      <c r="C351" s="349" t="s">
        <v>257</v>
      </c>
      <c r="D351" s="362"/>
      <c r="E351" s="366"/>
      <c r="F351" s="366"/>
      <c r="G351" s="362"/>
      <c r="H351" s="362"/>
      <c r="I351" s="362"/>
      <c r="J351" s="362"/>
      <c r="K351" s="362"/>
      <c r="L351" s="362"/>
      <c r="M351" s="362"/>
      <c r="N351" s="362"/>
      <c r="O351" s="362"/>
    </row>
    <row r="352" spans="1:15" ht="15" customHeight="1" x14ac:dyDescent="0.25"/>
    <row r="353" spans="2:8" ht="15" customHeight="1" x14ac:dyDescent="0.25"/>
    <row r="354" spans="2:8" ht="15" customHeight="1" x14ac:dyDescent="0.25"/>
    <row r="355" spans="2:8" ht="15" customHeight="1" x14ac:dyDescent="0.25"/>
    <row r="356" spans="2:8" ht="15" customHeight="1" x14ac:dyDescent="0.25"/>
    <row r="357" spans="2:8" ht="15" customHeight="1" x14ac:dyDescent="0.25"/>
    <row r="358" spans="2:8" ht="15" customHeight="1" x14ac:dyDescent="0.25"/>
    <row r="359" spans="2:8" ht="15" customHeight="1" x14ac:dyDescent="0.25"/>
    <row r="360" spans="2:8" ht="15" customHeight="1" x14ac:dyDescent="0.25"/>
    <row r="361" spans="2:8" ht="15" customHeight="1" x14ac:dyDescent="0.25"/>
    <row r="362" spans="2:8" ht="15" customHeight="1" x14ac:dyDescent="0.25"/>
    <row r="363" spans="2:8" ht="15" customHeight="1" x14ac:dyDescent="0.25"/>
    <row r="364" spans="2:8" ht="15" customHeight="1" x14ac:dyDescent="0.25"/>
    <row r="365" spans="2:8" ht="15" customHeight="1" x14ac:dyDescent="0.25">
      <c r="B365" s="45" t="s">
        <v>172</v>
      </c>
      <c r="H365" s="368"/>
    </row>
    <row r="366" spans="2:8" ht="15" customHeight="1" x14ac:dyDescent="0.25">
      <c r="C366" s="352" t="s">
        <v>173</v>
      </c>
      <c r="D366" s="355" t="s">
        <v>235</v>
      </c>
      <c r="E366" s="355" t="s">
        <v>239</v>
      </c>
      <c r="F366" s="355" t="s">
        <v>54</v>
      </c>
      <c r="G366" s="355" t="s">
        <v>20</v>
      </c>
      <c r="H366" s="355" t="s">
        <v>257</v>
      </c>
    </row>
    <row r="367" spans="2:8" ht="15" customHeight="1" x14ac:dyDescent="0.25">
      <c r="C367" s="351" t="s">
        <v>317</v>
      </c>
      <c r="D367" s="364">
        <v>22.64</v>
      </c>
      <c r="E367" s="367" t="s">
        <v>149</v>
      </c>
      <c r="F367" s="363">
        <v>18</v>
      </c>
      <c r="G367" s="363" t="s">
        <v>149</v>
      </c>
      <c r="H367" s="363" t="s">
        <v>149</v>
      </c>
    </row>
    <row r="368" spans="2:8" ht="15" customHeight="1" x14ac:dyDescent="0.25">
      <c r="C368" s="351" t="s">
        <v>316</v>
      </c>
      <c r="D368" s="364">
        <v>11868.197879858657</v>
      </c>
      <c r="E368" s="367" t="s">
        <v>149</v>
      </c>
      <c r="F368" s="363">
        <v>14458</v>
      </c>
      <c r="G368" s="363" t="s">
        <v>149</v>
      </c>
      <c r="H368" s="363" t="s">
        <v>149</v>
      </c>
    </row>
    <row r="369" spans="1:15" ht="15" customHeight="1" x14ac:dyDescent="0.25"/>
    <row r="370" spans="1:15" ht="15" customHeight="1" x14ac:dyDescent="0.25"/>
    <row r="371" spans="1:15" ht="15" customHeight="1" x14ac:dyDescent="0.25"/>
    <row r="372" spans="1:15" ht="15" customHeight="1" x14ac:dyDescent="0.25"/>
    <row r="373" spans="1:15" ht="15" customHeight="1" x14ac:dyDescent="0.25"/>
    <row r="374" spans="1:15" ht="15" customHeight="1" x14ac:dyDescent="0.25"/>
    <row r="375" spans="1:15" ht="15" customHeight="1" x14ac:dyDescent="0.25"/>
    <row r="376" spans="1:15" ht="15" customHeight="1" x14ac:dyDescent="0.25"/>
    <row r="377" spans="1:15" ht="15" customHeight="1" x14ac:dyDescent="0.25"/>
    <row r="378" spans="1:15" ht="15" customHeight="1" x14ac:dyDescent="0.25"/>
    <row r="379" spans="1:15" ht="15" customHeight="1" x14ac:dyDescent="0.25"/>
    <row r="380" spans="1:15" ht="15" customHeight="1" x14ac:dyDescent="0.25"/>
    <row r="381" spans="1:15" ht="15" customHeight="1" x14ac:dyDescent="0.25">
      <c r="A381" s="347" t="s">
        <v>186</v>
      </c>
      <c r="E381" s="365"/>
    </row>
    <row r="382" spans="1:15" ht="15" customHeight="1" x14ac:dyDescent="0.25">
      <c r="B382" s="45" t="s">
        <v>169</v>
      </c>
      <c r="O382" s="369" t="s">
        <v>315</v>
      </c>
    </row>
    <row r="383" spans="1:15" ht="15" customHeight="1" x14ac:dyDescent="0.25">
      <c r="C383" s="348" t="s">
        <v>170</v>
      </c>
      <c r="D383" s="353">
        <v>1</v>
      </c>
      <c r="E383" s="353">
        <v>2</v>
      </c>
      <c r="F383" s="353">
        <v>3</v>
      </c>
      <c r="G383" s="353">
        <v>4</v>
      </c>
      <c r="H383" s="353">
        <v>5</v>
      </c>
      <c r="I383" s="353">
        <v>6</v>
      </c>
      <c r="J383" s="353">
        <v>7</v>
      </c>
      <c r="K383" s="353">
        <v>8</v>
      </c>
      <c r="L383" s="353">
        <v>9</v>
      </c>
      <c r="M383" s="353">
        <v>10</v>
      </c>
      <c r="N383" s="353">
        <v>11</v>
      </c>
      <c r="O383" s="353">
        <v>12</v>
      </c>
    </row>
    <row r="384" spans="1:15" ht="15" customHeight="1" x14ac:dyDescent="0.25">
      <c r="C384" s="349" t="s">
        <v>236</v>
      </c>
      <c r="D384" s="357">
        <v>1560.4272445820434</v>
      </c>
      <c r="E384" s="357">
        <v>1577.4782608695652</v>
      </c>
      <c r="F384" s="357">
        <v>1568.7704081632653</v>
      </c>
      <c r="G384" s="357">
        <v>1564.538860103627</v>
      </c>
      <c r="H384" s="357">
        <v>1561.0392670157069</v>
      </c>
      <c r="I384" s="357">
        <v>1465.3604531410917</v>
      </c>
      <c r="J384" s="357">
        <v>1355.5835486649441</v>
      </c>
      <c r="K384" s="357">
        <v>1480.058659217877</v>
      </c>
      <c r="L384" s="357">
        <v>1553.2520775623268</v>
      </c>
      <c r="M384" s="357">
        <v>1565.0227920227919</v>
      </c>
      <c r="N384" s="357">
        <v>1516.7912621359224</v>
      </c>
      <c r="O384" s="357">
        <v>1586.484962406015</v>
      </c>
    </row>
    <row r="385" spans="3:15" ht="15" customHeight="1" x14ac:dyDescent="0.25">
      <c r="C385" s="349" t="s">
        <v>204</v>
      </c>
      <c r="D385" s="357">
        <v>1487.3111888111889</v>
      </c>
      <c r="E385" s="357">
        <v>1541.1469194312797</v>
      </c>
      <c r="F385" s="357">
        <v>1524.6294820717133</v>
      </c>
      <c r="G385" s="357">
        <v>1504.8669527896996</v>
      </c>
      <c r="H385" s="357">
        <v>1506.9539007092199</v>
      </c>
      <c r="I385" s="357">
        <v>1223.5932584269663</v>
      </c>
      <c r="J385" s="357">
        <v>1273.6073619631902</v>
      </c>
      <c r="K385" s="357">
        <v>1505.8928571428571</v>
      </c>
      <c r="L385" s="357">
        <v>1520.7327188940092</v>
      </c>
      <c r="M385" s="357">
        <v>1572.9188191881919</v>
      </c>
      <c r="N385" s="357">
        <v>1581.0428571428572</v>
      </c>
      <c r="O385" s="357">
        <v>1507.5645161290322</v>
      </c>
    </row>
    <row r="386" spans="3:15" ht="15" customHeight="1" x14ac:dyDescent="0.25">
      <c r="C386" s="349" t="s">
        <v>247</v>
      </c>
      <c r="D386" s="354">
        <v>1472.8971962616822</v>
      </c>
      <c r="E386" s="357">
        <v>1498.0615459171313</v>
      </c>
      <c r="F386" s="357">
        <v>1501.2532491645006</v>
      </c>
      <c r="G386" s="354">
        <v>1413.0769230769231</v>
      </c>
      <c r="H386" s="354">
        <v>1459.1715976331361</v>
      </c>
      <c r="I386" s="354">
        <v>1402.8733494513669</v>
      </c>
      <c r="J386" s="354">
        <v>1065.4920212765958</v>
      </c>
      <c r="K386" s="354">
        <v>1120.3937007874015</v>
      </c>
      <c r="L386" s="354">
        <v>1285.3427172582619</v>
      </c>
      <c r="M386" s="354">
        <v>1516.400249117708</v>
      </c>
      <c r="N386" s="354">
        <v>1435.4144805876181</v>
      </c>
      <c r="O386" s="354">
        <v>1430.9242394884711</v>
      </c>
    </row>
    <row r="387" spans="3:15" ht="15" customHeight="1" x14ac:dyDescent="0.25">
      <c r="C387" s="349" t="s">
        <v>20</v>
      </c>
      <c r="D387" s="354">
        <v>1535.9375</v>
      </c>
      <c r="E387" s="357">
        <v>1510.752688172043</v>
      </c>
      <c r="F387" s="357">
        <v>1143.0716723549488</v>
      </c>
      <c r="G387" s="354">
        <v>1537.9445385266722</v>
      </c>
      <c r="H387" s="354">
        <v>1537.6549094375596</v>
      </c>
      <c r="I387" s="354">
        <v>1558.2325128633015</v>
      </c>
      <c r="J387" s="354">
        <v>1530.1935483870968</v>
      </c>
      <c r="K387" s="354">
        <v>1431.7294826048171</v>
      </c>
      <c r="L387" s="354">
        <v>1487.4276351720371</v>
      </c>
      <c r="M387" s="354">
        <v>1510.9513274336284</v>
      </c>
      <c r="N387" s="354">
        <v>1520.9971874200971</v>
      </c>
      <c r="O387" s="354">
        <v>1510.6196852702569</v>
      </c>
    </row>
    <row r="388" spans="3:15" ht="15" customHeight="1" x14ac:dyDescent="0.25">
      <c r="C388" s="349" t="s">
        <v>257</v>
      </c>
      <c r="D388" s="354">
        <v>1570.3917808219178</v>
      </c>
      <c r="E388" s="357">
        <v>1570.7755681818182</v>
      </c>
      <c r="F388" s="357">
        <v>1572.6314285714286</v>
      </c>
      <c r="G388" s="354">
        <v>1578.7588235294118</v>
      </c>
      <c r="H388" s="354">
        <v>1589.4426751592357</v>
      </c>
      <c r="I388" s="354">
        <v>1580.9627118644069</v>
      </c>
      <c r="J388" s="354">
        <v>1571.9655172413793</v>
      </c>
      <c r="K388" s="354">
        <v>1525.0681026290783</v>
      </c>
      <c r="L388" s="354">
        <v>1440.9319082502702</v>
      </c>
      <c r="M388" s="354">
        <v>1519.7798165137615</v>
      </c>
      <c r="N388" s="354">
        <v>1564.005115089514</v>
      </c>
      <c r="O388" s="354">
        <v>1091.1931034482759</v>
      </c>
    </row>
    <row r="389" spans="3:15" ht="15" customHeight="1" x14ac:dyDescent="0.25"/>
    <row r="390" spans="3:15" ht="15" customHeight="1" x14ac:dyDescent="0.25"/>
    <row r="391" spans="3:15" ht="15" customHeight="1" x14ac:dyDescent="0.25"/>
    <row r="392" spans="3:15" ht="15" customHeight="1" x14ac:dyDescent="0.25"/>
    <row r="393" spans="3:15" ht="15" customHeight="1" x14ac:dyDescent="0.25"/>
    <row r="394" spans="3:15" ht="15" customHeight="1" x14ac:dyDescent="0.25"/>
    <row r="395" spans="3:15" ht="15" customHeight="1" x14ac:dyDescent="0.25"/>
    <row r="396" spans="3:15" ht="15" customHeight="1" x14ac:dyDescent="0.25"/>
    <row r="397" spans="3:15" ht="15" customHeight="1" x14ac:dyDescent="0.25"/>
    <row r="398" spans="3:15" ht="15" customHeight="1" x14ac:dyDescent="0.25"/>
    <row r="399" spans="3:15" ht="15" customHeight="1" x14ac:dyDescent="0.25"/>
    <row r="400" spans="3:15" ht="15" customHeight="1" x14ac:dyDescent="0.25"/>
    <row r="401" spans="2:8" ht="15" customHeight="1" x14ac:dyDescent="0.25"/>
    <row r="402" spans="2:8" ht="15" customHeight="1" x14ac:dyDescent="0.25"/>
    <row r="403" spans="2:8" ht="15" customHeight="1" x14ac:dyDescent="0.25">
      <c r="B403" s="45" t="s">
        <v>172</v>
      </c>
      <c r="H403" s="368"/>
    </row>
    <row r="404" spans="2:8" ht="15" customHeight="1" x14ac:dyDescent="0.25">
      <c r="C404" s="352" t="s">
        <v>173</v>
      </c>
      <c r="D404" s="358" t="s">
        <v>239</v>
      </c>
      <c r="E404" s="355" t="s">
        <v>54</v>
      </c>
      <c r="F404" s="355" t="s">
        <v>54</v>
      </c>
      <c r="G404" s="355" t="s">
        <v>20</v>
      </c>
      <c r="H404" s="355" t="s">
        <v>257</v>
      </c>
    </row>
    <row r="405" spans="2:8" ht="15" customHeight="1" x14ac:dyDescent="0.25">
      <c r="C405" s="351" t="s">
        <v>317</v>
      </c>
      <c r="D405" s="360">
        <v>3204</v>
      </c>
      <c r="E405" s="364">
        <v>2921</v>
      </c>
      <c r="F405" s="364">
        <v>2921</v>
      </c>
      <c r="G405" s="364">
        <v>3888</v>
      </c>
      <c r="H405" s="364">
        <v>4532</v>
      </c>
    </row>
    <row r="406" spans="2:8" ht="15" customHeight="1" x14ac:dyDescent="0.25">
      <c r="C406" s="351" t="s">
        <v>316</v>
      </c>
      <c r="D406" s="360">
        <v>1457</v>
      </c>
      <c r="E406" s="364">
        <v>1337</v>
      </c>
      <c r="F406" s="364">
        <v>1337</v>
      </c>
      <c r="G406" s="364">
        <v>1470</v>
      </c>
      <c r="H406" s="364">
        <v>1492</v>
      </c>
    </row>
    <row r="407" spans="2:8" ht="15" customHeight="1" x14ac:dyDescent="0.25"/>
    <row r="408" spans="2:8" ht="15" customHeight="1" x14ac:dyDescent="0.25"/>
    <row r="409" spans="2:8" ht="15" customHeight="1" x14ac:dyDescent="0.25"/>
    <row r="410" spans="2:8" ht="15" customHeight="1" x14ac:dyDescent="0.25"/>
    <row r="411" spans="2:8" ht="15" customHeight="1" x14ac:dyDescent="0.25"/>
    <row r="412" spans="2:8" ht="15" customHeight="1" x14ac:dyDescent="0.25"/>
    <row r="413" spans="2:8" ht="15" customHeight="1" x14ac:dyDescent="0.25"/>
    <row r="414" spans="2:8" ht="15" customHeight="1" x14ac:dyDescent="0.25"/>
    <row r="415" spans="2:8" ht="15" customHeight="1" x14ac:dyDescent="0.25"/>
    <row r="416" spans="2:8" ht="15" customHeight="1" x14ac:dyDescent="0.25"/>
    <row r="417" spans="1:15" ht="15" customHeight="1" x14ac:dyDescent="0.25"/>
    <row r="418" spans="1:15" ht="15" customHeight="1" x14ac:dyDescent="0.25"/>
    <row r="419" spans="1:15" ht="15" customHeight="1" x14ac:dyDescent="0.25">
      <c r="A419" s="347" t="s">
        <v>187</v>
      </c>
      <c r="F419" s="365"/>
    </row>
    <row r="420" spans="1:15" ht="15" customHeight="1" x14ac:dyDescent="0.25">
      <c r="B420" s="45" t="s">
        <v>169</v>
      </c>
      <c r="O420" s="368" t="s">
        <v>315</v>
      </c>
    </row>
    <row r="421" spans="1:15" ht="15" customHeight="1" x14ac:dyDescent="0.25">
      <c r="C421" s="348" t="s">
        <v>170</v>
      </c>
      <c r="D421" s="353">
        <v>1</v>
      </c>
      <c r="E421" s="353">
        <v>2</v>
      </c>
      <c r="F421" s="353">
        <v>3</v>
      </c>
      <c r="G421" s="353">
        <v>4</v>
      </c>
      <c r="H421" s="353">
        <v>5</v>
      </c>
      <c r="I421" s="353">
        <v>6</v>
      </c>
      <c r="J421" s="353">
        <v>7</v>
      </c>
      <c r="K421" s="353">
        <v>8</v>
      </c>
      <c r="L421" s="353">
        <v>9</v>
      </c>
      <c r="M421" s="353">
        <v>10</v>
      </c>
      <c r="N421" s="353">
        <v>11</v>
      </c>
      <c r="O421" s="353">
        <v>12</v>
      </c>
    </row>
    <row r="422" spans="1:15" ht="15" customHeight="1" x14ac:dyDescent="0.25">
      <c r="C422" s="349" t="s">
        <v>236</v>
      </c>
      <c r="D422" s="357">
        <v>755.14018691588785</v>
      </c>
      <c r="E422" s="357">
        <v>750.87209302325584</v>
      </c>
      <c r="F422" s="357">
        <v>753.62493958434027</v>
      </c>
      <c r="G422" s="357">
        <v>755.04587155963304</v>
      </c>
      <c r="H422" s="357">
        <v>782.35294117647061</v>
      </c>
      <c r="I422" s="357">
        <v>800</v>
      </c>
      <c r="J422" s="357">
        <v>800</v>
      </c>
      <c r="K422" s="357">
        <v>800</v>
      </c>
      <c r="L422" s="357">
        <v>800</v>
      </c>
      <c r="M422" s="357">
        <v>743.75</v>
      </c>
      <c r="N422" s="357">
        <v>726.07526881720435</v>
      </c>
      <c r="O422" s="357">
        <v>751.02909865152583</v>
      </c>
    </row>
    <row r="423" spans="1:15" ht="15" customHeight="1" x14ac:dyDescent="0.25">
      <c r="C423" s="349" t="s">
        <v>204</v>
      </c>
      <c r="D423" s="354">
        <v>754.601226993865</v>
      </c>
      <c r="E423" s="357">
        <v>752.74725274725279</v>
      </c>
      <c r="F423" s="357">
        <v>752.38095238095241</v>
      </c>
      <c r="G423" s="354">
        <v>751.20481927710841</v>
      </c>
      <c r="H423" s="354">
        <v>766.66666666666663</v>
      </c>
      <c r="I423" s="354">
        <v>800</v>
      </c>
      <c r="J423" s="354">
        <v>800</v>
      </c>
      <c r="K423" s="354">
        <v>800</v>
      </c>
      <c r="L423" s="354">
        <v>800</v>
      </c>
      <c r="M423" s="354">
        <v>738.969696969697</v>
      </c>
      <c r="N423" s="354">
        <v>740.65864471184295</v>
      </c>
      <c r="O423" s="354">
        <v>727.25490196078431</v>
      </c>
    </row>
    <row r="424" spans="1:15" ht="15" customHeight="1" x14ac:dyDescent="0.25">
      <c r="C424" s="349" t="s">
        <v>247</v>
      </c>
      <c r="D424" s="354">
        <v>766.77461139896377</v>
      </c>
      <c r="E424" s="357">
        <v>714.35810810810813</v>
      </c>
      <c r="F424" s="357">
        <v>677.77777777777783</v>
      </c>
      <c r="G424" s="354">
        <v>740.68965517241384</v>
      </c>
      <c r="H424" s="354">
        <v>752.89855072463763</v>
      </c>
      <c r="I424" s="354">
        <v>750.84745762711862</v>
      </c>
      <c r="J424" s="354">
        <v>755.71428571428567</v>
      </c>
      <c r="K424" s="354">
        <v>758.82352941176475</v>
      </c>
      <c r="L424" s="354">
        <v>756.52173913043475</v>
      </c>
      <c r="M424" s="354">
        <v>787.58741258741259</v>
      </c>
      <c r="N424" s="354">
        <v>791.08061749571186</v>
      </c>
      <c r="O424" s="354">
        <v>795.23809523809518</v>
      </c>
    </row>
    <row r="425" spans="1:15" ht="15" customHeight="1" x14ac:dyDescent="0.25">
      <c r="C425" s="349" t="s">
        <v>20</v>
      </c>
      <c r="D425" s="354">
        <v>808.60849056603774</v>
      </c>
      <c r="E425" s="357">
        <v>808.2831325301205</v>
      </c>
      <c r="F425" s="357">
        <v>825</v>
      </c>
      <c r="G425" s="354">
        <v>825.21929824561403</v>
      </c>
      <c r="H425" s="354">
        <v>754.65116279069764</v>
      </c>
      <c r="I425" s="354">
        <v>753.33333333333337</v>
      </c>
      <c r="J425" s="354">
        <v>753.84615384615381</v>
      </c>
      <c r="K425" s="354">
        <v>752.38095238095241</v>
      </c>
      <c r="L425" s="354">
        <v>755.55555555555554</v>
      </c>
      <c r="M425" s="354">
        <v>753.33333333333337</v>
      </c>
      <c r="N425" s="354">
        <v>753.31858407079642</v>
      </c>
      <c r="O425" s="354">
        <v>756.22119815668202</v>
      </c>
    </row>
    <row r="426" spans="1:15" ht="15" customHeight="1" x14ac:dyDescent="0.25">
      <c r="C426" s="349" t="s">
        <v>257</v>
      </c>
      <c r="D426" s="354">
        <v>787.78301886792451</v>
      </c>
      <c r="E426" s="357">
        <v>789.81960784313731</v>
      </c>
      <c r="F426" s="357">
        <v>782.90579710144925</v>
      </c>
      <c r="G426" s="354">
        <v>735.00746268656712</v>
      </c>
      <c r="H426" s="354">
        <v>801.55555555555554</v>
      </c>
      <c r="I426" s="354">
        <v>809.57894736842104</v>
      </c>
      <c r="J426" s="354">
        <v>816.78571428571433</v>
      </c>
      <c r="K426" s="354">
        <v>809.48717948717945</v>
      </c>
      <c r="L426" s="354">
        <v>813.86666666666667</v>
      </c>
      <c r="M426" s="354">
        <v>780.38095238095241</v>
      </c>
      <c r="N426" s="354">
        <v>777.27044025157238</v>
      </c>
      <c r="O426" s="354">
        <v>772.90028490028487</v>
      </c>
    </row>
    <row r="427" spans="1:15" ht="15" customHeight="1" x14ac:dyDescent="0.25"/>
    <row r="428" spans="1:15" ht="15" customHeight="1" x14ac:dyDescent="0.25"/>
    <row r="429" spans="1:15" ht="15" customHeight="1" x14ac:dyDescent="0.25"/>
    <row r="430" spans="1:15" ht="15" customHeight="1" x14ac:dyDescent="0.25"/>
    <row r="431" spans="1:15" ht="15" customHeight="1" x14ac:dyDescent="0.25"/>
    <row r="432" spans="1:15" ht="15" customHeight="1" x14ac:dyDescent="0.25"/>
    <row r="433" spans="2:8" ht="15" customHeight="1" x14ac:dyDescent="0.25"/>
    <row r="434" spans="2:8" ht="15" customHeight="1" x14ac:dyDescent="0.25"/>
    <row r="435" spans="2:8" ht="15" customHeight="1" x14ac:dyDescent="0.25"/>
    <row r="436" spans="2:8" ht="15" customHeight="1" x14ac:dyDescent="0.25"/>
    <row r="437" spans="2:8" ht="15" customHeight="1" x14ac:dyDescent="0.25"/>
    <row r="438" spans="2:8" ht="15" customHeight="1" x14ac:dyDescent="0.25"/>
    <row r="439" spans="2:8" ht="15" customHeight="1" x14ac:dyDescent="0.25"/>
    <row r="440" spans="2:8" ht="15" customHeight="1" x14ac:dyDescent="0.25"/>
    <row r="441" spans="2:8" ht="33" customHeight="1" x14ac:dyDescent="0.25">
      <c r="B441" s="45" t="s">
        <v>172</v>
      </c>
      <c r="H441" s="368"/>
    </row>
    <row r="442" spans="2:8" ht="15" customHeight="1" x14ac:dyDescent="0.25">
      <c r="C442" s="352" t="s">
        <v>173</v>
      </c>
      <c r="D442" s="358" t="s">
        <v>235</v>
      </c>
      <c r="E442" s="358" t="s">
        <v>239</v>
      </c>
      <c r="F442" s="355" t="s">
        <v>54</v>
      </c>
      <c r="G442" s="355" t="s">
        <v>20</v>
      </c>
      <c r="H442" s="355" t="s">
        <v>257</v>
      </c>
    </row>
    <row r="443" spans="2:8" ht="15" customHeight="1" x14ac:dyDescent="0.25">
      <c r="C443" s="351" t="s">
        <v>317</v>
      </c>
      <c r="D443" s="360">
        <v>3064</v>
      </c>
      <c r="E443" s="360">
        <v>4151</v>
      </c>
      <c r="F443" s="364">
        <v>5192</v>
      </c>
      <c r="G443" s="364">
        <v>4371</v>
      </c>
      <c r="H443" s="364">
        <v>7044</v>
      </c>
    </row>
    <row r="444" spans="2:8" ht="15" customHeight="1" x14ac:dyDescent="0.25">
      <c r="C444" s="351" t="s">
        <v>316</v>
      </c>
      <c r="D444" s="360">
        <v>750</v>
      </c>
      <c r="E444" s="360">
        <v>746</v>
      </c>
      <c r="F444" s="364">
        <v>746</v>
      </c>
      <c r="G444" s="364">
        <v>783</v>
      </c>
      <c r="H444" s="364">
        <v>781</v>
      </c>
    </row>
    <row r="445" spans="2:8" ht="15" customHeight="1" x14ac:dyDescent="0.25"/>
    <row r="446" spans="2:8" ht="15" customHeight="1" x14ac:dyDescent="0.25"/>
    <row r="447" spans="2:8" ht="15" customHeight="1" x14ac:dyDescent="0.25"/>
    <row r="448" spans="2: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</sheetData>
  <phoneticPr fontId="3"/>
  <printOptions horizontalCentered="1"/>
  <pageMargins left="0.59055118110236227" right="0.19685039370078741" top="0.59055118110236227" bottom="0.39370078740157483" header="0.31496062992125984" footer="0.23622047244094491"/>
  <pageSetup paperSize="9" scale="71" firstPageNumber="12" orientation="portrait" useFirstPageNumber="1" r:id="rId1"/>
  <headerFooter>
    <oddHeader>&amp;L&amp;14 ４　道内産きのこ類の流通状況</oddHeader>
    <oddFooter>&amp;C－&amp;P  －</oddFooter>
  </headerFooter>
  <rowBreaks count="5" manualBreakCount="5">
    <brk id="76" max="14" man="1"/>
    <brk id="152" max="14" man="1"/>
    <brk id="228" max="14" man="1"/>
    <brk id="304" max="14" man="1"/>
    <brk id="380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99"/>
  <sheetViews>
    <sheetView view="pageBreakPreview" zoomScale="60" workbookViewId="0">
      <pane xSplit="5" ySplit="4" topLeftCell="F23" activePane="bottomRight" state="frozen"/>
      <selection pane="topRight"/>
      <selection pane="bottomLeft"/>
      <selection pane="bottomRight" activeCell="G6" sqref="G6"/>
    </sheetView>
  </sheetViews>
  <sheetFormatPr defaultColWidth="9" defaultRowHeight="13.3" x14ac:dyDescent="0.25"/>
  <cols>
    <col min="1" max="1" width="9.84375" style="371" bestFit="1" customWidth="1"/>
    <col min="2" max="2" width="8.69140625" style="371" customWidth="1"/>
    <col min="3" max="3" width="12.69140625" style="371" customWidth="1"/>
    <col min="4" max="4" width="10.23046875" style="371" customWidth="1"/>
    <col min="5" max="5" width="13.69140625" style="371" customWidth="1"/>
    <col min="6" max="8" width="12.69140625" style="371" customWidth="1"/>
    <col min="9" max="9" width="13.69140625" style="371" customWidth="1"/>
    <col min="10" max="12" width="12.69140625" style="371" customWidth="1"/>
    <col min="13" max="13" width="13.69140625" style="371" customWidth="1"/>
    <col min="14" max="15" width="10.69140625" style="371" customWidth="1"/>
    <col min="16" max="19" width="12.69140625" style="371" customWidth="1"/>
    <col min="20" max="20" width="11.69140625" style="371" customWidth="1"/>
    <col min="21" max="21" width="5.4609375" style="371" customWidth="1"/>
    <col min="22" max="16384" width="9" style="371"/>
  </cols>
  <sheetData>
    <row r="1" spans="1:21" ht="23.25" customHeight="1" x14ac:dyDescent="0.25">
      <c r="A1" s="373"/>
      <c r="B1" s="587"/>
      <c r="C1" s="591" t="s">
        <v>39</v>
      </c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</row>
    <row r="2" spans="1:21" ht="18.75" customHeight="1" x14ac:dyDescent="0.25">
      <c r="A2" s="373"/>
      <c r="B2" s="588"/>
      <c r="C2" s="592" t="s">
        <v>231</v>
      </c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391"/>
    </row>
    <row r="3" spans="1:21" ht="15" customHeight="1" x14ac:dyDescent="0.25">
      <c r="A3" s="373"/>
      <c r="B3" s="588"/>
      <c r="C3" s="380"/>
      <c r="D3" s="382" t="s">
        <v>189</v>
      </c>
      <c r="E3" s="593" t="s">
        <v>190</v>
      </c>
      <c r="F3" s="595" t="s">
        <v>191</v>
      </c>
      <c r="G3" s="580" t="s">
        <v>73</v>
      </c>
      <c r="H3" s="580" t="s">
        <v>193</v>
      </c>
      <c r="I3" s="580" t="s">
        <v>50</v>
      </c>
      <c r="J3" s="580" t="s">
        <v>194</v>
      </c>
      <c r="K3" s="580" t="s">
        <v>105</v>
      </c>
      <c r="L3" s="580" t="s">
        <v>195</v>
      </c>
      <c r="M3" s="580" t="s">
        <v>197</v>
      </c>
      <c r="N3" s="580" t="s">
        <v>198</v>
      </c>
      <c r="O3" s="580" t="s">
        <v>91</v>
      </c>
      <c r="P3" s="580" t="s">
        <v>201</v>
      </c>
      <c r="Q3" s="580" t="s">
        <v>202</v>
      </c>
      <c r="R3" s="580" t="s">
        <v>184</v>
      </c>
      <c r="S3" s="580" t="s">
        <v>203</v>
      </c>
      <c r="T3" s="580" t="s">
        <v>206</v>
      </c>
    </row>
    <row r="4" spans="1:21" ht="18" customHeight="1" x14ac:dyDescent="0.25">
      <c r="A4" s="373"/>
      <c r="B4" s="588"/>
      <c r="C4" s="381" t="s">
        <v>207</v>
      </c>
      <c r="D4" s="383"/>
      <c r="E4" s="594"/>
      <c r="F4" s="596"/>
      <c r="G4" s="597"/>
      <c r="H4" s="597"/>
      <c r="I4" s="597"/>
      <c r="J4" s="597"/>
      <c r="K4" s="597"/>
      <c r="L4" s="597"/>
      <c r="M4" s="581"/>
      <c r="N4" s="581"/>
      <c r="O4" s="581"/>
      <c r="P4" s="581"/>
      <c r="Q4" s="581"/>
      <c r="R4" s="581"/>
      <c r="S4" s="581"/>
      <c r="T4" s="581"/>
    </row>
    <row r="5" spans="1:21" s="372" customFormat="1" ht="24.9" customHeight="1" x14ac:dyDescent="0.25">
      <c r="A5" s="374">
        <f>SUM(F5:S5)</f>
        <v>1068234.33</v>
      </c>
      <c r="B5" s="588"/>
      <c r="C5" s="589" t="s">
        <v>151</v>
      </c>
      <c r="D5" s="384" t="s">
        <v>5</v>
      </c>
      <c r="E5" s="386">
        <f>SUM(F5:T5)</f>
        <v>1068234.33</v>
      </c>
      <c r="F5" s="387">
        <v>78215</v>
      </c>
      <c r="G5" s="388">
        <v>94462.2</v>
      </c>
      <c r="H5" s="388">
        <v>10954</v>
      </c>
      <c r="I5" s="388">
        <v>288685.39999999997</v>
      </c>
      <c r="J5" s="388">
        <v>0</v>
      </c>
      <c r="K5" s="388">
        <v>60612.499999999993</v>
      </c>
      <c r="L5" s="388">
        <v>5705</v>
      </c>
      <c r="M5" s="388">
        <v>35182.800000000003</v>
      </c>
      <c r="N5" s="388">
        <v>0</v>
      </c>
      <c r="O5" s="388">
        <v>0</v>
      </c>
      <c r="P5" s="388">
        <v>47895</v>
      </c>
      <c r="Q5" s="388">
        <v>47823.43</v>
      </c>
      <c r="R5" s="388">
        <v>118646.8</v>
      </c>
      <c r="S5" s="388">
        <v>280052.2</v>
      </c>
      <c r="T5" s="388">
        <v>0</v>
      </c>
    </row>
    <row r="6" spans="1:21" s="372" customFormat="1" ht="24.9" customHeight="1" x14ac:dyDescent="0.25">
      <c r="A6" s="375">
        <f>A7*1000/A5</f>
        <v>7.124225977339476</v>
      </c>
      <c r="B6" s="588"/>
      <c r="C6" s="590"/>
      <c r="D6" s="384" t="s">
        <v>256</v>
      </c>
      <c r="E6" s="386">
        <f>SUM(F6:T6)</f>
        <v>769084388</v>
      </c>
      <c r="F6" s="387">
        <v>42071905</v>
      </c>
      <c r="G6" s="388">
        <v>69684770</v>
      </c>
      <c r="H6" s="388">
        <v>7101539</v>
      </c>
      <c r="I6" s="388">
        <v>199441620</v>
      </c>
      <c r="J6" s="388">
        <v>0</v>
      </c>
      <c r="K6" s="388">
        <v>46553165</v>
      </c>
      <c r="L6" s="388">
        <v>3425348</v>
      </c>
      <c r="M6" s="388">
        <v>24531733</v>
      </c>
      <c r="N6" s="388">
        <v>0</v>
      </c>
      <c r="O6" s="388">
        <v>0</v>
      </c>
      <c r="P6" s="388">
        <v>26278656</v>
      </c>
      <c r="Q6" s="388">
        <v>35368445</v>
      </c>
      <c r="R6" s="388">
        <v>106669303</v>
      </c>
      <c r="S6" s="388">
        <v>207957904</v>
      </c>
      <c r="T6" s="388">
        <v>0</v>
      </c>
    </row>
    <row r="7" spans="1:21" s="372" customFormat="1" ht="24.9" customHeight="1" x14ac:dyDescent="0.25">
      <c r="A7" s="376">
        <f>SUM(F7:S7)</f>
        <v>7610.3427636718316</v>
      </c>
      <c r="B7" s="588"/>
      <c r="C7" s="590"/>
      <c r="D7" s="384" t="s">
        <v>74</v>
      </c>
      <c r="E7" s="386">
        <f>E6/E5</f>
        <v>719.95850198897836</v>
      </c>
      <c r="F7" s="387">
        <v>537.90072236783226</v>
      </c>
      <c r="G7" s="388">
        <v>737.70005356640013</v>
      </c>
      <c r="H7" s="388">
        <v>648.30555048384156</v>
      </c>
      <c r="I7" s="388">
        <v>690.86147065282842</v>
      </c>
      <c r="J7" s="388">
        <v>0</v>
      </c>
      <c r="K7" s="388">
        <v>768.0456176531244</v>
      </c>
      <c r="L7" s="388">
        <v>600.41156879929883</v>
      </c>
      <c r="M7" s="388">
        <v>697.26494196027602</v>
      </c>
      <c r="N7" s="388">
        <v>0</v>
      </c>
      <c r="O7" s="388">
        <v>0</v>
      </c>
      <c r="P7" s="388">
        <v>548.67222048230508</v>
      </c>
      <c r="Q7" s="388">
        <v>739.56311791103235</v>
      </c>
      <c r="R7" s="388">
        <v>899.049135754188</v>
      </c>
      <c r="S7" s="388">
        <v>742.56836404070384</v>
      </c>
      <c r="T7" s="388">
        <v>0</v>
      </c>
    </row>
    <row r="8" spans="1:21" ht="24.9" customHeight="1" x14ac:dyDescent="0.25">
      <c r="A8" s="377">
        <f>SUM(F8:S8)</f>
        <v>483627.42</v>
      </c>
      <c r="B8" s="588"/>
      <c r="C8" s="582" t="s">
        <v>37</v>
      </c>
      <c r="D8" s="384" t="s">
        <v>5</v>
      </c>
      <c r="E8" s="386">
        <f>SUM(F8:T8)</f>
        <v>483627.42</v>
      </c>
      <c r="F8" s="387">
        <v>0</v>
      </c>
      <c r="G8" s="388">
        <v>34264</v>
      </c>
      <c r="H8" s="388">
        <v>0</v>
      </c>
      <c r="I8" s="388">
        <v>87</v>
      </c>
      <c r="J8" s="388">
        <v>0</v>
      </c>
      <c r="K8" s="388">
        <v>71007</v>
      </c>
      <c r="L8" s="388">
        <v>11</v>
      </c>
      <c r="M8" s="388">
        <v>378117.42</v>
      </c>
      <c r="N8" s="390">
        <v>0</v>
      </c>
      <c r="O8" s="390">
        <v>0</v>
      </c>
      <c r="P8" s="390">
        <v>0</v>
      </c>
      <c r="Q8" s="390">
        <v>141</v>
      </c>
      <c r="R8" s="390">
        <v>0</v>
      </c>
      <c r="S8" s="390">
        <v>0</v>
      </c>
      <c r="T8" s="390">
        <v>0</v>
      </c>
    </row>
    <row r="9" spans="1:21" ht="24.9" customHeight="1" x14ac:dyDescent="0.25">
      <c r="A9" s="378">
        <f>A10*1000/A8</f>
        <v>7.1061003579987627</v>
      </c>
      <c r="B9" s="588"/>
      <c r="C9" s="583"/>
      <c r="D9" s="384" t="s">
        <v>256</v>
      </c>
      <c r="E9" s="386">
        <f>SUM(F9:T9)</f>
        <v>194694399</v>
      </c>
      <c r="F9" s="387">
        <v>0</v>
      </c>
      <c r="G9" s="388">
        <v>11931053</v>
      </c>
      <c r="H9" s="388">
        <v>0</v>
      </c>
      <c r="I9" s="388">
        <v>27995</v>
      </c>
      <c r="J9" s="388">
        <v>0</v>
      </c>
      <c r="K9" s="388">
        <v>35905808</v>
      </c>
      <c r="L9" s="388">
        <v>11772</v>
      </c>
      <c r="M9" s="388">
        <v>146704565</v>
      </c>
      <c r="N9" s="390">
        <v>0</v>
      </c>
      <c r="O9" s="390">
        <v>0</v>
      </c>
      <c r="P9" s="390">
        <v>0</v>
      </c>
      <c r="Q9" s="390">
        <v>113206</v>
      </c>
      <c r="R9" s="390">
        <v>0</v>
      </c>
      <c r="S9" s="390">
        <v>0</v>
      </c>
      <c r="T9" s="390">
        <v>0</v>
      </c>
    </row>
    <row r="10" spans="1:21" ht="24.9" customHeight="1" x14ac:dyDescent="0.25">
      <c r="A10" s="377">
        <f>SUM(F10:S10)</f>
        <v>3436.7049824000178</v>
      </c>
      <c r="B10" s="588"/>
      <c r="C10" s="583"/>
      <c r="D10" s="384" t="s">
        <v>74</v>
      </c>
      <c r="E10" s="386">
        <f>E9/E8</f>
        <v>402.57105149248986</v>
      </c>
      <c r="F10" s="387">
        <v>0</v>
      </c>
      <c r="G10" s="388">
        <v>348.20957856642542</v>
      </c>
      <c r="H10" s="388">
        <v>0</v>
      </c>
      <c r="I10" s="388">
        <v>321.78160919540232</v>
      </c>
      <c r="J10" s="388">
        <v>0</v>
      </c>
      <c r="K10" s="388">
        <v>505.66575126395992</v>
      </c>
      <c r="L10" s="388">
        <v>1070.1818181818182</v>
      </c>
      <c r="M10" s="388">
        <v>387.98679256829797</v>
      </c>
      <c r="N10" s="390">
        <v>0</v>
      </c>
      <c r="O10" s="390">
        <v>0</v>
      </c>
      <c r="P10" s="390">
        <v>0</v>
      </c>
      <c r="Q10" s="390">
        <v>802.87943262411352</v>
      </c>
      <c r="R10" s="390">
        <v>0</v>
      </c>
      <c r="S10" s="390">
        <v>0</v>
      </c>
      <c r="T10" s="390">
        <v>0</v>
      </c>
    </row>
    <row r="11" spans="1:21" ht="24.9" customHeight="1" x14ac:dyDescent="0.25">
      <c r="A11" s="377">
        <f>SUM(F11:S11)</f>
        <v>1006381</v>
      </c>
      <c r="B11" s="588"/>
      <c r="C11" s="582" t="s">
        <v>124</v>
      </c>
      <c r="D11" s="384" t="s">
        <v>5</v>
      </c>
      <c r="E11" s="386">
        <f>SUM(F11:T11)</f>
        <v>1006381</v>
      </c>
      <c r="F11" s="387">
        <v>0</v>
      </c>
      <c r="G11" s="388">
        <v>535</v>
      </c>
      <c r="H11" s="388">
        <v>0</v>
      </c>
      <c r="I11" s="388">
        <v>0</v>
      </c>
      <c r="J11" s="388">
        <v>0</v>
      </c>
      <c r="K11" s="388">
        <v>1996</v>
      </c>
      <c r="L11" s="388">
        <v>0</v>
      </c>
      <c r="M11" s="388">
        <v>1003850</v>
      </c>
      <c r="N11" s="390">
        <v>0</v>
      </c>
      <c r="O11" s="390">
        <v>0</v>
      </c>
      <c r="P11" s="390">
        <v>0</v>
      </c>
      <c r="Q11" s="390">
        <v>0</v>
      </c>
      <c r="R11" s="390">
        <v>0</v>
      </c>
      <c r="S11" s="390">
        <v>0</v>
      </c>
      <c r="T11" s="390">
        <v>0</v>
      </c>
    </row>
    <row r="12" spans="1:21" ht="24.9" customHeight="1" x14ac:dyDescent="0.25">
      <c r="A12" s="378">
        <f>A13*1000/A11</f>
        <v>0.94813014968142473</v>
      </c>
      <c r="B12" s="588"/>
      <c r="C12" s="583"/>
      <c r="D12" s="384" t="s">
        <v>256</v>
      </c>
      <c r="E12" s="386">
        <f>SUM(F12:T12)</f>
        <v>314368784</v>
      </c>
      <c r="F12" s="387">
        <v>0</v>
      </c>
      <c r="G12" s="388">
        <v>184306</v>
      </c>
      <c r="H12" s="388">
        <v>0</v>
      </c>
      <c r="I12" s="388">
        <v>0</v>
      </c>
      <c r="J12" s="388">
        <v>0</v>
      </c>
      <c r="K12" s="388">
        <v>593400</v>
      </c>
      <c r="L12" s="388">
        <v>0</v>
      </c>
      <c r="M12" s="388">
        <v>313591078</v>
      </c>
      <c r="N12" s="390">
        <v>0</v>
      </c>
      <c r="O12" s="390">
        <v>0</v>
      </c>
      <c r="P12" s="390">
        <v>0</v>
      </c>
      <c r="Q12" s="390">
        <v>0</v>
      </c>
      <c r="R12" s="390">
        <v>0</v>
      </c>
      <c r="S12" s="390">
        <v>0</v>
      </c>
      <c r="T12" s="390">
        <v>0</v>
      </c>
    </row>
    <row r="13" spans="1:21" ht="24.9" customHeight="1" x14ac:dyDescent="0.25">
      <c r="A13" s="377">
        <f>SUM(F13:S13)</f>
        <v>954.18016816654188</v>
      </c>
      <c r="B13" s="588"/>
      <c r="C13" s="583"/>
      <c r="D13" s="384" t="s">
        <v>74</v>
      </c>
      <c r="E13" s="386">
        <f>E12/E11</f>
        <v>312.37551583346664</v>
      </c>
      <c r="F13" s="387">
        <v>0</v>
      </c>
      <c r="G13" s="388">
        <v>344.49719626168223</v>
      </c>
      <c r="H13" s="388">
        <v>0</v>
      </c>
      <c r="I13" s="388">
        <v>0</v>
      </c>
      <c r="J13" s="388">
        <v>0</v>
      </c>
      <c r="K13" s="388">
        <v>297.29458917835672</v>
      </c>
      <c r="L13" s="388">
        <v>0</v>
      </c>
      <c r="M13" s="388">
        <v>312.38838272650298</v>
      </c>
      <c r="N13" s="390">
        <v>0</v>
      </c>
      <c r="O13" s="390">
        <v>0</v>
      </c>
      <c r="P13" s="390">
        <v>0</v>
      </c>
      <c r="Q13" s="390">
        <v>0</v>
      </c>
      <c r="R13" s="390">
        <v>0</v>
      </c>
      <c r="S13" s="390">
        <v>0</v>
      </c>
      <c r="T13" s="390">
        <v>0</v>
      </c>
    </row>
    <row r="14" spans="1:21" ht="24.9" customHeight="1" x14ac:dyDescent="0.25">
      <c r="A14" s="377">
        <f>SUM(F14:S14)</f>
        <v>18764.600000000002</v>
      </c>
      <c r="B14" s="588"/>
      <c r="C14" s="582" t="s">
        <v>125</v>
      </c>
      <c r="D14" s="384" t="s">
        <v>5</v>
      </c>
      <c r="E14" s="386">
        <f>SUM(F14:T14)</f>
        <v>18764.600000000002</v>
      </c>
      <c r="F14" s="387">
        <v>0</v>
      </c>
      <c r="G14" s="388">
        <v>0</v>
      </c>
      <c r="H14" s="388">
        <v>0</v>
      </c>
      <c r="I14" s="388">
        <v>16665</v>
      </c>
      <c r="J14" s="388">
        <v>0</v>
      </c>
      <c r="K14" s="388">
        <v>180</v>
      </c>
      <c r="L14" s="388">
        <v>0</v>
      </c>
      <c r="M14" s="388">
        <v>730.40000000000009</v>
      </c>
      <c r="N14" s="390">
        <v>0</v>
      </c>
      <c r="O14" s="390">
        <v>0</v>
      </c>
      <c r="P14" s="390">
        <v>0</v>
      </c>
      <c r="Q14" s="390">
        <v>1189.2</v>
      </c>
      <c r="R14" s="390">
        <v>0</v>
      </c>
      <c r="S14" s="390">
        <v>0</v>
      </c>
      <c r="T14" s="390">
        <v>0</v>
      </c>
    </row>
    <row r="15" spans="1:21" ht="24.9" customHeight="1" x14ac:dyDescent="0.25">
      <c r="A15" s="378">
        <f>A16*1000/A14</f>
        <v>156.45338850197172</v>
      </c>
      <c r="B15" s="588"/>
      <c r="C15" s="583"/>
      <c r="D15" s="384" t="s">
        <v>256</v>
      </c>
      <c r="E15" s="386">
        <f>SUM(F15:T15)</f>
        <v>15669743</v>
      </c>
      <c r="F15" s="387">
        <v>0</v>
      </c>
      <c r="G15" s="388">
        <v>0</v>
      </c>
      <c r="H15" s="388">
        <v>0</v>
      </c>
      <c r="I15" s="388">
        <v>14105871</v>
      </c>
      <c r="J15" s="388">
        <v>0</v>
      </c>
      <c r="K15" s="388">
        <v>99750</v>
      </c>
      <c r="L15" s="388">
        <v>0</v>
      </c>
      <c r="M15" s="388">
        <v>575526</v>
      </c>
      <c r="N15" s="390">
        <v>0</v>
      </c>
      <c r="O15" s="390">
        <v>0</v>
      </c>
      <c r="P15" s="390">
        <v>0</v>
      </c>
      <c r="Q15" s="390">
        <v>888596</v>
      </c>
      <c r="R15" s="390">
        <v>0</v>
      </c>
      <c r="S15" s="390">
        <v>0</v>
      </c>
      <c r="T15" s="390">
        <v>0</v>
      </c>
    </row>
    <row r="16" spans="1:21" ht="24.9" customHeight="1" x14ac:dyDescent="0.25">
      <c r="A16" s="377">
        <f>SUM(F16:S16)</f>
        <v>2935.7852538840989</v>
      </c>
      <c r="B16" s="588"/>
      <c r="C16" s="583"/>
      <c r="D16" s="384" t="s">
        <v>74</v>
      </c>
      <c r="E16" s="386">
        <f>E15/E14</f>
        <v>835.06938597145677</v>
      </c>
      <c r="F16" s="387">
        <v>0</v>
      </c>
      <c r="G16" s="388">
        <v>0</v>
      </c>
      <c r="H16" s="388">
        <v>0</v>
      </c>
      <c r="I16" s="388">
        <v>846.43690369036904</v>
      </c>
      <c r="J16" s="388">
        <v>0</v>
      </c>
      <c r="K16" s="388">
        <v>554.16666666666663</v>
      </c>
      <c r="L16" s="388">
        <v>0</v>
      </c>
      <c r="M16" s="388">
        <v>787.96002190580498</v>
      </c>
      <c r="N16" s="390">
        <v>0</v>
      </c>
      <c r="O16" s="390">
        <v>0</v>
      </c>
      <c r="P16" s="390">
        <v>0</v>
      </c>
      <c r="Q16" s="390">
        <v>747.22166162125791</v>
      </c>
      <c r="R16" s="390">
        <v>0</v>
      </c>
      <c r="S16" s="390">
        <v>0</v>
      </c>
      <c r="T16" s="390">
        <v>0</v>
      </c>
    </row>
    <row r="17" spans="1:20" ht="24.9" customHeight="1" x14ac:dyDescent="0.25">
      <c r="A17" s="379">
        <f>SUM(F17:T17)</f>
        <v>16320.099999999997</v>
      </c>
      <c r="B17" s="588"/>
      <c r="C17" s="582" t="s">
        <v>126</v>
      </c>
      <c r="D17" s="384" t="s">
        <v>5</v>
      </c>
      <c r="E17" s="386">
        <f>SUM(F17:T17)</f>
        <v>16320.099999999997</v>
      </c>
      <c r="F17" s="388">
        <v>10766.999999999998</v>
      </c>
      <c r="G17" s="388">
        <v>59.499999999999986</v>
      </c>
      <c r="H17" s="388">
        <v>0</v>
      </c>
      <c r="I17" s="388">
        <v>148</v>
      </c>
      <c r="J17" s="388">
        <v>0</v>
      </c>
      <c r="K17" s="388">
        <v>3359</v>
      </c>
      <c r="L17" s="388">
        <v>0</v>
      </c>
      <c r="M17" s="388">
        <v>1196.8</v>
      </c>
      <c r="N17" s="390">
        <v>0</v>
      </c>
      <c r="O17" s="390">
        <v>0</v>
      </c>
      <c r="P17" s="390">
        <v>0</v>
      </c>
      <c r="Q17" s="390">
        <v>789.8</v>
      </c>
      <c r="R17" s="390">
        <v>0</v>
      </c>
      <c r="S17" s="390">
        <v>0</v>
      </c>
      <c r="T17" s="390">
        <v>0</v>
      </c>
    </row>
    <row r="18" spans="1:20" ht="24.9" customHeight="1" x14ac:dyDescent="0.25">
      <c r="A18" s="378">
        <f>A19*1000/A17</f>
        <v>447.6130881608247</v>
      </c>
      <c r="B18" s="588"/>
      <c r="C18" s="583"/>
      <c r="D18" s="384" t="s">
        <v>256</v>
      </c>
      <c r="E18" s="386">
        <f>SUM(F18:T18)</f>
        <v>21496872</v>
      </c>
      <c r="F18" s="388">
        <v>15036805</v>
      </c>
      <c r="G18" s="388">
        <v>86532</v>
      </c>
      <c r="H18" s="388">
        <v>0</v>
      </c>
      <c r="I18" s="388">
        <v>144936</v>
      </c>
      <c r="J18" s="388">
        <v>0</v>
      </c>
      <c r="K18" s="388">
        <v>3805395</v>
      </c>
      <c r="L18" s="388">
        <v>0</v>
      </c>
      <c r="M18" s="388">
        <v>1686344</v>
      </c>
      <c r="N18" s="390">
        <v>0</v>
      </c>
      <c r="O18" s="390">
        <v>0</v>
      </c>
      <c r="P18" s="390">
        <v>0</v>
      </c>
      <c r="Q18" s="390">
        <v>736860</v>
      </c>
      <c r="R18" s="390">
        <v>0</v>
      </c>
      <c r="S18" s="390">
        <v>0</v>
      </c>
      <c r="T18" s="390">
        <v>0</v>
      </c>
    </row>
    <row r="19" spans="1:20" ht="24.9" customHeight="1" x14ac:dyDescent="0.25">
      <c r="A19" s="379">
        <f>SUM(F19:T19)</f>
        <v>7305.0903600934735</v>
      </c>
      <c r="B19" s="588"/>
      <c r="C19" s="583"/>
      <c r="D19" s="384" t="s">
        <v>74</v>
      </c>
      <c r="E19" s="386">
        <f>E18/E17</f>
        <v>1317.2022230255945</v>
      </c>
      <c r="F19" s="388">
        <v>1396.5640382650695</v>
      </c>
      <c r="G19" s="388">
        <v>1454.3193277310927</v>
      </c>
      <c r="H19" s="388">
        <v>0</v>
      </c>
      <c r="I19" s="388">
        <v>979.29729729729729</v>
      </c>
      <c r="J19" s="388">
        <v>0</v>
      </c>
      <c r="K19" s="388">
        <v>1132.8952069068175</v>
      </c>
      <c r="L19" s="388">
        <v>0</v>
      </c>
      <c r="M19" s="388">
        <v>1409.0441176470588</v>
      </c>
      <c r="N19" s="390">
        <v>0</v>
      </c>
      <c r="O19" s="390">
        <v>0</v>
      </c>
      <c r="P19" s="390">
        <v>0</v>
      </c>
      <c r="Q19" s="390">
        <v>932.97037224613837</v>
      </c>
      <c r="R19" s="390">
        <v>0</v>
      </c>
      <c r="S19" s="390">
        <v>0</v>
      </c>
      <c r="T19" s="390">
        <v>0</v>
      </c>
    </row>
    <row r="20" spans="1:20" ht="24.9" customHeight="1" x14ac:dyDescent="0.25">
      <c r="A20" s="377">
        <f>SUM(F20:S20)</f>
        <v>2939</v>
      </c>
      <c r="B20" s="588"/>
      <c r="C20" s="582" t="s">
        <v>127</v>
      </c>
      <c r="D20" s="384" t="s">
        <v>5</v>
      </c>
      <c r="E20" s="386">
        <f>SUM(F20:T20)</f>
        <v>2939</v>
      </c>
      <c r="F20" s="387">
        <v>0</v>
      </c>
      <c r="G20" s="388">
        <v>0</v>
      </c>
      <c r="H20" s="388">
        <v>0</v>
      </c>
      <c r="I20" s="388">
        <v>2939</v>
      </c>
      <c r="J20" s="388">
        <v>0</v>
      </c>
      <c r="K20" s="388">
        <v>0</v>
      </c>
      <c r="L20" s="388">
        <v>0</v>
      </c>
      <c r="M20" s="388">
        <v>0</v>
      </c>
      <c r="N20" s="390">
        <v>0</v>
      </c>
      <c r="O20" s="390">
        <v>0</v>
      </c>
      <c r="P20" s="390">
        <v>0</v>
      </c>
      <c r="Q20" s="390">
        <v>0</v>
      </c>
      <c r="R20" s="390">
        <v>0</v>
      </c>
      <c r="S20" s="390">
        <v>0</v>
      </c>
      <c r="T20" s="390">
        <v>0</v>
      </c>
    </row>
    <row r="21" spans="1:20" ht="24.9" customHeight="1" x14ac:dyDescent="0.25">
      <c r="A21" s="378">
        <f>A22*1000/A20</f>
        <v>261.17305710615102</v>
      </c>
      <c r="B21" s="588"/>
      <c r="C21" s="583"/>
      <c r="D21" s="384" t="s">
        <v>256</v>
      </c>
      <c r="E21" s="386">
        <f>SUM(F21:T21)</f>
        <v>2255940</v>
      </c>
      <c r="F21" s="387">
        <v>0</v>
      </c>
      <c r="G21" s="388">
        <v>0</v>
      </c>
      <c r="H21" s="388">
        <v>0</v>
      </c>
      <c r="I21" s="388">
        <v>2255940</v>
      </c>
      <c r="J21" s="388">
        <v>0</v>
      </c>
      <c r="K21" s="388">
        <v>0</v>
      </c>
      <c r="L21" s="388">
        <v>0</v>
      </c>
      <c r="M21" s="388">
        <v>0</v>
      </c>
      <c r="N21" s="390">
        <v>0</v>
      </c>
      <c r="O21" s="390">
        <v>0</v>
      </c>
      <c r="P21" s="390">
        <v>0</v>
      </c>
      <c r="Q21" s="390">
        <v>0</v>
      </c>
      <c r="R21" s="390">
        <v>0</v>
      </c>
      <c r="S21" s="390">
        <v>0</v>
      </c>
      <c r="T21" s="390">
        <v>0</v>
      </c>
    </row>
    <row r="22" spans="1:20" ht="24.9" customHeight="1" x14ac:dyDescent="0.25">
      <c r="A22" s="377">
        <f>SUM(F22:S22)</f>
        <v>767.5876148349779</v>
      </c>
      <c r="B22" s="588"/>
      <c r="C22" s="583"/>
      <c r="D22" s="384" t="s">
        <v>74</v>
      </c>
      <c r="E22" s="386">
        <f>E21/E20</f>
        <v>767.5876148349779</v>
      </c>
      <c r="F22" s="387">
        <v>0</v>
      </c>
      <c r="G22" s="388">
        <v>0</v>
      </c>
      <c r="H22" s="388">
        <v>0</v>
      </c>
      <c r="I22" s="388">
        <v>767.5876148349779</v>
      </c>
      <c r="J22" s="388">
        <v>0</v>
      </c>
      <c r="K22" s="388">
        <v>0</v>
      </c>
      <c r="L22" s="388">
        <v>0</v>
      </c>
      <c r="M22" s="388">
        <v>0</v>
      </c>
      <c r="N22" s="390">
        <v>0</v>
      </c>
      <c r="O22" s="390">
        <v>0</v>
      </c>
      <c r="P22" s="390">
        <v>0</v>
      </c>
      <c r="Q22" s="390">
        <v>0</v>
      </c>
      <c r="R22" s="390">
        <v>0</v>
      </c>
      <c r="S22" s="390">
        <v>0</v>
      </c>
      <c r="T22" s="390">
        <v>0</v>
      </c>
    </row>
    <row r="23" spans="1:20" ht="24.9" customHeight="1" x14ac:dyDescent="0.25">
      <c r="A23" s="377">
        <f>SUM(F23:S23)</f>
        <v>331985</v>
      </c>
      <c r="B23" s="588"/>
      <c r="C23" s="582" t="s">
        <v>129</v>
      </c>
      <c r="D23" s="384" t="s">
        <v>5</v>
      </c>
      <c r="E23" s="386">
        <f>SUM(F23:T23)</f>
        <v>331985</v>
      </c>
      <c r="F23" s="387">
        <v>0</v>
      </c>
      <c r="G23" s="388">
        <v>5</v>
      </c>
      <c r="H23" s="388">
        <v>5</v>
      </c>
      <c r="I23" s="388">
        <v>331974</v>
      </c>
      <c r="J23" s="388">
        <v>0</v>
      </c>
      <c r="K23" s="388">
        <v>0</v>
      </c>
      <c r="L23" s="388">
        <v>1</v>
      </c>
      <c r="M23" s="388">
        <v>0</v>
      </c>
      <c r="N23" s="390">
        <v>0</v>
      </c>
      <c r="O23" s="390">
        <v>0</v>
      </c>
      <c r="P23" s="390">
        <v>0</v>
      </c>
      <c r="Q23" s="390">
        <v>0</v>
      </c>
      <c r="R23" s="390">
        <v>0</v>
      </c>
      <c r="S23" s="390">
        <v>0</v>
      </c>
      <c r="T23" s="390">
        <v>0</v>
      </c>
    </row>
    <row r="24" spans="1:20" ht="24.9" customHeight="1" x14ac:dyDescent="0.25">
      <c r="A24" s="378">
        <f>A25*1000/A23</f>
        <v>10.328056322350104</v>
      </c>
      <c r="B24" s="588"/>
      <c r="C24" s="583"/>
      <c r="D24" s="384" t="s">
        <v>256</v>
      </c>
      <c r="E24" s="386">
        <f>SUM(F24:T24)</f>
        <v>177404569</v>
      </c>
      <c r="F24" s="387">
        <v>0</v>
      </c>
      <c r="G24" s="388">
        <v>7128</v>
      </c>
      <c r="H24" s="388">
        <v>3024</v>
      </c>
      <c r="I24" s="388">
        <v>177393553</v>
      </c>
      <c r="J24" s="388">
        <v>0</v>
      </c>
      <c r="K24" s="388">
        <v>0</v>
      </c>
      <c r="L24" s="388">
        <v>864</v>
      </c>
      <c r="M24" s="388">
        <v>0</v>
      </c>
      <c r="N24" s="390">
        <v>0</v>
      </c>
      <c r="O24" s="390">
        <v>0</v>
      </c>
      <c r="P24" s="390">
        <v>0</v>
      </c>
      <c r="Q24" s="390">
        <v>0</v>
      </c>
      <c r="R24" s="390">
        <v>0</v>
      </c>
      <c r="S24" s="390">
        <v>0</v>
      </c>
      <c r="T24" s="390">
        <v>0</v>
      </c>
    </row>
    <row r="25" spans="1:20" ht="24.9" customHeight="1" x14ac:dyDescent="0.25">
      <c r="A25" s="377">
        <f>SUM(F25:S25)</f>
        <v>3428.7597781753993</v>
      </c>
      <c r="B25" s="588"/>
      <c r="C25" s="583"/>
      <c r="D25" s="384" t="s">
        <v>74</v>
      </c>
      <c r="E25" s="386">
        <f>E24/E23</f>
        <v>534.37525490609517</v>
      </c>
      <c r="F25" s="387">
        <v>0</v>
      </c>
      <c r="G25" s="388">
        <v>1425.6</v>
      </c>
      <c r="H25" s="388">
        <v>604.79999999999995</v>
      </c>
      <c r="I25" s="388">
        <v>534.35977817539924</v>
      </c>
      <c r="J25" s="388">
        <v>0</v>
      </c>
      <c r="K25" s="388">
        <v>0</v>
      </c>
      <c r="L25" s="388">
        <v>864</v>
      </c>
      <c r="M25" s="388">
        <v>0</v>
      </c>
      <c r="N25" s="390">
        <v>0</v>
      </c>
      <c r="O25" s="390">
        <v>0</v>
      </c>
      <c r="P25" s="390">
        <v>0</v>
      </c>
      <c r="Q25" s="390">
        <v>0</v>
      </c>
      <c r="R25" s="390">
        <v>0</v>
      </c>
      <c r="S25" s="390">
        <v>0</v>
      </c>
      <c r="T25" s="390">
        <v>0</v>
      </c>
    </row>
    <row r="26" spans="1:20" ht="24.9" customHeight="1" x14ac:dyDescent="0.25">
      <c r="A26" s="377">
        <f>SUM(F26:S26)</f>
        <v>67511</v>
      </c>
      <c r="B26" s="588"/>
      <c r="C26" s="582" t="s">
        <v>130</v>
      </c>
      <c r="D26" s="385" t="s">
        <v>5</v>
      </c>
      <c r="E26" s="386">
        <f>SUM(F26:T26)</f>
        <v>67511</v>
      </c>
      <c r="F26" s="389">
        <v>0</v>
      </c>
      <c r="G26" s="390">
        <v>0</v>
      </c>
      <c r="H26" s="390">
        <v>0</v>
      </c>
      <c r="I26" s="390">
        <v>67022</v>
      </c>
      <c r="J26" s="390">
        <v>7</v>
      </c>
      <c r="K26" s="390">
        <v>0</v>
      </c>
      <c r="L26" s="390">
        <v>0</v>
      </c>
      <c r="M26" s="390">
        <v>482</v>
      </c>
      <c r="N26" s="390">
        <v>0</v>
      </c>
      <c r="O26" s="390">
        <v>0</v>
      </c>
      <c r="P26" s="390">
        <v>0</v>
      </c>
      <c r="Q26" s="390">
        <v>0</v>
      </c>
      <c r="R26" s="390">
        <v>0</v>
      </c>
      <c r="S26" s="390">
        <v>0</v>
      </c>
      <c r="T26" s="390">
        <v>0</v>
      </c>
    </row>
    <row r="27" spans="1:20" ht="24.9" customHeight="1" x14ac:dyDescent="0.25">
      <c r="A27" s="378">
        <f>A28*1000/A26</f>
        <v>38.905560389955603</v>
      </c>
      <c r="B27" s="588"/>
      <c r="C27" s="583"/>
      <c r="D27" s="385" t="s">
        <v>256</v>
      </c>
      <c r="E27" s="386">
        <f>SUM(F27:T27)</f>
        <v>36880030</v>
      </c>
      <c r="F27" s="389">
        <v>0</v>
      </c>
      <c r="G27" s="390">
        <v>0</v>
      </c>
      <c r="H27" s="390">
        <v>0</v>
      </c>
      <c r="I27" s="390">
        <v>36366582</v>
      </c>
      <c r="J27" s="390">
        <v>7236</v>
      </c>
      <c r="K27" s="390">
        <v>0</v>
      </c>
      <c r="L27" s="390">
        <v>0</v>
      </c>
      <c r="M27" s="390">
        <v>506212</v>
      </c>
      <c r="N27" s="390">
        <v>0</v>
      </c>
      <c r="O27" s="390">
        <v>0</v>
      </c>
      <c r="P27" s="390">
        <v>0</v>
      </c>
      <c r="Q27" s="390">
        <v>0</v>
      </c>
      <c r="R27" s="390">
        <v>0</v>
      </c>
      <c r="S27" s="390">
        <v>0</v>
      </c>
      <c r="T27" s="390">
        <v>0</v>
      </c>
    </row>
    <row r="28" spans="1:20" ht="24.9" customHeight="1" x14ac:dyDescent="0.25">
      <c r="A28" s="377">
        <f>SUM(F28:S28)</f>
        <v>2626.5532874862929</v>
      </c>
      <c r="B28" s="588"/>
      <c r="C28" s="583"/>
      <c r="D28" s="385" t="s">
        <v>74</v>
      </c>
      <c r="E28" s="386">
        <f>E27/E26</f>
        <v>546.28179111552197</v>
      </c>
      <c r="F28" s="389">
        <v>0</v>
      </c>
      <c r="G28" s="390">
        <v>0</v>
      </c>
      <c r="H28" s="390">
        <v>0</v>
      </c>
      <c r="I28" s="390">
        <v>542.60663662677928</v>
      </c>
      <c r="J28" s="390">
        <v>1033.7142857142858</v>
      </c>
      <c r="K28" s="390">
        <v>0</v>
      </c>
      <c r="L28" s="390">
        <v>0</v>
      </c>
      <c r="M28" s="390">
        <v>1050.2323651452282</v>
      </c>
      <c r="N28" s="390">
        <v>0</v>
      </c>
      <c r="O28" s="390">
        <v>0</v>
      </c>
      <c r="P28" s="390">
        <v>0</v>
      </c>
      <c r="Q28" s="390">
        <v>0</v>
      </c>
      <c r="R28" s="390">
        <v>0</v>
      </c>
      <c r="S28" s="390">
        <v>0</v>
      </c>
      <c r="T28" s="390">
        <v>0</v>
      </c>
    </row>
    <row r="29" spans="1:20" ht="24.9" customHeight="1" x14ac:dyDescent="0.25">
      <c r="A29" s="377">
        <f>SUM(F29:S29)</f>
        <v>42.6</v>
      </c>
      <c r="B29" s="588"/>
      <c r="C29" s="582" t="s">
        <v>165</v>
      </c>
      <c r="D29" s="385" t="s">
        <v>5</v>
      </c>
      <c r="E29" s="386">
        <f>SUM(F29:T29)</f>
        <v>42.6</v>
      </c>
      <c r="F29" s="389">
        <v>0</v>
      </c>
      <c r="G29" s="390">
        <v>24</v>
      </c>
      <c r="H29" s="390">
        <v>0</v>
      </c>
      <c r="I29" s="390">
        <v>3.5999999999999996</v>
      </c>
      <c r="J29" s="390">
        <v>0</v>
      </c>
      <c r="K29" s="390">
        <v>0</v>
      </c>
      <c r="L29" s="390">
        <v>0</v>
      </c>
      <c r="M29" s="390">
        <v>0</v>
      </c>
      <c r="N29" s="390">
        <v>0</v>
      </c>
      <c r="O29" s="390">
        <v>0</v>
      </c>
      <c r="P29" s="390">
        <v>0</v>
      </c>
      <c r="Q29" s="390">
        <v>0</v>
      </c>
      <c r="R29" s="390">
        <v>0</v>
      </c>
      <c r="S29" s="390">
        <v>15</v>
      </c>
      <c r="T29" s="390">
        <v>0</v>
      </c>
    </row>
    <row r="30" spans="1:20" ht="24.9" customHeight="1" x14ac:dyDescent="0.25">
      <c r="A30" s="378">
        <f>A31*1000/A29</f>
        <v>250997.39175795516</v>
      </c>
      <c r="B30" s="588"/>
      <c r="C30" s="583"/>
      <c r="D30" s="385" t="s">
        <v>256</v>
      </c>
      <c r="E30" s="386">
        <f>SUM(F30:T30)</f>
        <v>182154</v>
      </c>
      <c r="F30" s="389">
        <v>0</v>
      </c>
      <c r="G30" s="390">
        <v>64800</v>
      </c>
      <c r="H30" s="390">
        <v>0</v>
      </c>
      <c r="I30" s="390">
        <v>800</v>
      </c>
      <c r="J30" s="390">
        <v>0</v>
      </c>
      <c r="K30" s="390">
        <v>0</v>
      </c>
      <c r="L30" s="390">
        <v>0</v>
      </c>
      <c r="M30" s="390">
        <v>0</v>
      </c>
      <c r="N30" s="390">
        <v>0</v>
      </c>
      <c r="O30" s="390">
        <v>0</v>
      </c>
      <c r="P30" s="390">
        <v>0</v>
      </c>
      <c r="Q30" s="390">
        <v>0</v>
      </c>
      <c r="R30" s="390">
        <v>0</v>
      </c>
      <c r="S30" s="390">
        <v>116554</v>
      </c>
      <c r="T30" s="390">
        <v>0</v>
      </c>
    </row>
    <row r="31" spans="1:20" ht="24.9" customHeight="1" x14ac:dyDescent="0.25">
      <c r="A31" s="377">
        <f>SUM(F31:S31)</f>
        <v>10692.488888888889</v>
      </c>
      <c r="B31" s="588"/>
      <c r="C31" s="583"/>
      <c r="D31" s="385" t="s">
        <v>74</v>
      </c>
      <c r="E31" s="386">
        <f>E30/E29</f>
        <v>4275.9154929577462</v>
      </c>
      <c r="F31" s="389">
        <v>0</v>
      </c>
      <c r="G31" s="390">
        <v>2700</v>
      </c>
      <c r="H31" s="390">
        <v>0</v>
      </c>
      <c r="I31" s="390">
        <v>222.22222222222226</v>
      </c>
      <c r="J31" s="390">
        <v>0</v>
      </c>
      <c r="K31" s="390">
        <v>0</v>
      </c>
      <c r="L31" s="390">
        <v>0</v>
      </c>
      <c r="M31" s="390">
        <v>0</v>
      </c>
      <c r="N31" s="390">
        <v>0</v>
      </c>
      <c r="O31" s="390">
        <v>0</v>
      </c>
      <c r="P31" s="390">
        <v>0</v>
      </c>
      <c r="Q31" s="390">
        <v>0</v>
      </c>
      <c r="R31" s="390">
        <v>0</v>
      </c>
      <c r="S31" s="390">
        <v>7770.2666666666664</v>
      </c>
      <c r="T31" s="390">
        <v>0</v>
      </c>
    </row>
    <row r="32" spans="1:20" ht="24.9" customHeight="1" x14ac:dyDescent="0.25">
      <c r="A32" s="377">
        <f>SUM(F32:S32)</f>
        <v>0</v>
      </c>
      <c r="B32" s="588"/>
      <c r="C32" s="582" t="s">
        <v>208</v>
      </c>
      <c r="D32" s="385" t="s">
        <v>5</v>
      </c>
      <c r="E32" s="386">
        <f>SUM(F32:T32)</f>
        <v>0</v>
      </c>
      <c r="F32" s="389">
        <v>0</v>
      </c>
      <c r="G32" s="390">
        <v>0</v>
      </c>
      <c r="H32" s="390">
        <v>0</v>
      </c>
      <c r="I32" s="390">
        <v>0</v>
      </c>
      <c r="J32" s="390">
        <v>0</v>
      </c>
      <c r="K32" s="390">
        <v>0</v>
      </c>
      <c r="L32" s="390">
        <v>0</v>
      </c>
      <c r="M32" s="390">
        <v>0</v>
      </c>
      <c r="N32" s="390">
        <v>0</v>
      </c>
      <c r="O32" s="390">
        <v>0</v>
      </c>
      <c r="P32" s="390">
        <v>0</v>
      </c>
      <c r="Q32" s="390">
        <v>0</v>
      </c>
      <c r="R32" s="390">
        <v>0</v>
      </c>
      <c r="S32" s="390">
        <v>0</v>
      </c>
      <c r="T32" s="390">
        <v>0</v>
      </c>
    </row>
    <row r="33" spans="1:20" ht="24.9" customHeight="1" x14ac:dyDescent="0.25">
      <c r="A33" s="378" t="e">
        <f>A34*1000/A32</f>
        <v>#DIV/0!</v>
      </c>
      <c r="B33" s="588"/>
      <c r="C33" s="583"/>
      <c r="D33" s="385" t="s">
        <v>256</v>
      </c>
      <c r="E33" s="386">
        <f>SUM(F33:T33)</f>
        <v>0</v>
      </c>
      <c r="F33" s="389">
        <v>0</v>
      </c>
      <c r="G33" s="390">
        <v>0</v>
      </c>
      <c r="H33" s="390">
        <v>0</v>
      </c>
      <c r="I33" s="390">
        <v>0</v>
      </c>
      <c r="J33" s="390">
        <v>0</v>
      </c>
      <c r="K33" s="390">
        <v>0</v>
      </c>
      <c r="L33" s="390">
        <v>0</v>
      </c>
      <c r="M33" s="390">
        <v>0</v>
      </c>
      <c r="N33" s="390">
        <v>0</v>
      </c>
      <c r="O33" s="390">
        <v>0</v>
      </c>
      <c r="P33" s="390">
        <v>0</v>
      </c>
      <c r="Q33" s="390">
        <v>0</v>
      </c>
      <c r="R33" s="390">
        <v>0</v>
      </c>
      <c r="S33" s="390">
        <v>0</v>
      </c>
      <c r="T33" s="390">
        <v>0</v>
      </c>
    </row>
    <row r="34" spans="1:20" ht="24.9" customHeight="1" x14ac:dyDescent="0.25">
      <c r="A34" s="377">
        <f>SUM(F34:S34)</f>
        <v>0</v>
      </c>
      <c r="B34" s="588"/>
      <c r="C34" s="583"/>
      <c r="D34" s="385" t="s">
        <v>74</v>
      </c>
      <c r="E34" s="386">
        <v>0</v>
      </c>
      <c r="F34" s="389">
        <v>0</v>
      </c>
      <c r="G34" s="390">
        <v>0</v>
      </c>
      <c r="H34" s="390">
        <v>0</v>
      </c>
      <c r="I34" s="390">
        <v>0</v>
      </c>
      <c r="J34" s="390">
        <v>0</v>
      </c>
      <c r="K34" s="390">
        <v>0</v>
      </c>
      <c r="L34" s="390">
        <v>0</v>
      </c>
      <c r="M34" s="390">
        <v>0</v>
      </c>
      <c r="N34" s="390">
        <v>0</v>
      </c>
      <c r="O34" s="390">
        <v>0</v>
      </c>
      <c r="P34" s="390">
        <v>0</v>
      </c>
      <c r="Q34" s="390">
        <v>0</v>
      </c>
      <c r="R34" s="390">
        <v>0</v>
      </c>
      <c r="S34" s="390">
        <v>0</v>
      </c>
      <c r="T34" s="390">
        <v>0</v>
      </c>
    </row>
    <row r="35" spans="1:20" ht="24.9" customHeight="1" x14ac:dyDescent="0.25">
      <c r="A35" s="377">
        <f>SUM(F35:S35)</f>
        <v>4532.05</v>
      </c>
      <c r="B35" s="588"/>
      <c r="C35" s="582" t="s">
        <v>154</v>
      </c>
      <c r="D35" s="385" t="s">
        <v>5</v>
      </c>
      <c r="E35" s="386">
        <f>SUM(F35:T35)</f>
        <v>4532.05</v>
      </c>
      <c r="F35" s="389">
        <v>0</v>
      </c>
      <c r="G35" s="390">
        <v>2669</v>
      </c>
      <c r="H35" s="390">
        <v>0</v>
      </c>
      <c r="I35" s="390">
        <v>159</v>
      </c>
      <c r="J35" s="390">
        <v>0</v>
      </c>
      <c r="K35" s="390">
        <v>0</v>
      </c>
      <c r="L35" s="390">
        <v>0</v>
      </c>
      <c r="M35" s="390">
        <v>1603</v>
      </c>
      <c r="N35" s="390">
        <v>0</v>
      </c>
      <c r="O35" s="390">
        <v>0</v>
      </c>
      <c r="P35" s="390">
        <v>0</v>
      </c>
      <c r="Q35" s="390">
        <v>101.05000000000001</v>
      </c>
      <c r="R35" s="390">
        <v>0</v>
      </c>
      <c r="S35" s="390">
        <v>0</v>
      </c>
      <c r="T35" s="390">
        <v>0</v>
      </c>
    </row>
    <row r="36" spans="1:20" ht="24.9" customHeight="1" x14ac:dyDescent="0.25">
      <c r="A36" s="378">
        <f>E37*1000/E35</f>
        <v>329.11465726971926</v>
      </c>
      <c r="B36" s="588"/>
      <c r="C36" s="583"/>
      <c r="D36" s="385" t="s">
        <v>256</v>
      </c>
      <c r="E36" s="386">
        <f>SUM(F36:T36)</f>
        <v>6759843</v>
      </c>
      <c r="F36" s="389">
        <v>0</v>
      </c>
      <c r="G36" s="390">
        <v>3949686</v>
      </c>
      <c r="H36" s="390">
        <v>0</v>
      </c>
      <c r="I36" s="390">
        <v>278833</v>
      </c>
      <c r="J36" s="390">
        <v>0</v>
      </c>
      <c r="K36" s="390">
        <v>0</v>
      </c>
      <c r="L36" s="390">
        <v>0</v>
      </c>
      <c r="M36" s="390">
        <v>2470164</v>
      </c>
      <c r="N36" s="390">
        <v>0</v>
      </c>
      <c r="O36" s="390">
        <v>0</v>
      </c>
      <c r="P36" s="390">
        <v>0</v>
      </c>
      <c r="Q36" s="390">
        <v>61160</v>
      </c>
      <c r="R36" s="390">
        <v>0</v>
      </c>
      <c r="S36" s="390">
        <v>0</v>
      </c>
      <c r="T36" s="390">
        <v>0</v>
      </c>
    </row>
    <row r="37" spans="1:20" ht="24.9" customHeight="1" x14ac:dyDescent="0.25">
      <c r="A37" s="377">
        <f>SUM(F37:S37)</f>
        <v>5379.712181212989</v>
      </c>
      <c r="B37" s="588"/>
      <c r="C37" s="583"/>
      <c r="D37" s="385" t="s">
        <v>74</v>
      </c>
      <c r="E37" s="386">
        <f>E36/E35</f>
        <v>1491.5640824792313</v>
      </c>
      <c r="F37" s="389">
        <v>0</v>
      </c>
      <c r="G37" s="390">
        <v>1479.8373922817534</v>
      </c>
      <c r="H37" s="390">
        <v>0</v>
      </c>
      <c r="I37" s="390">
        <v>1753.6666666666667</v>
      </c>
      <c r="J37" s="390">
        <v>0</v>
      </c>
      <c r="K37" s="390">
        <v>0</v>
      </c>
      <c r="L37" s="390">
        <v>0</v>
      </c>
      <c r="M37" s="390">
        <v>1540.963194011229</v>
      </c>
      <c r="N37" s="390">
        <v>0</v>
      </c>
      <c r="O37" s="390">
        <v>0</v>
      </c>
      <c r="P37" s="390">
        <v>0</v>
      </c>
      <c r="Q37" s="390">
        <v>605.24492825333982</v>
      </c>
      <c r="R37" s="390">
        <v>0</v>
      </c>
      <c r="S37" s="390">
        <v>0</v>
      </c>
      <c r="T37" s="390">
        <v>0</v>
      </c>
    </row>
    <row r="38" spans="1:20" ht="24.9" customHeight="1" x14ac:dyDescent="0.25">
      <c r="A38" s="377">
        <f>SUM(F38:S38)</f>
        <v>7044</v>
      </c>
      <c r="B38" s="588"/>
      <c r="C38" s="582" t="s">
        <v>155</v>
      </c>
      <c r="D38" s="385" t="s">
        <v>5</v>
      </c>
      <c r="E38" s="386">
        <f>SUM(F38:T38)</f>
        <v>7044</v>
      </c>
      <c r="F38" s="389">
        <v>0</v>
      </c>
      <c r="G38" s="390">
        <v>0</v>
      </c>
      <c r="H38" s="390">
        <v>0</v>
      </c>
      <c r="I38" s="390">
        <v>0</v>
      </c>
      <c r="J38" s="390">
        <v>0</v>
      </c>
      <c r="K38" s="390">
        <v>0</v>
      </c>
      <c r="L38" s="390">
        <v>0</v>
      </c>
      <c r="M38" s="390">
        <v>7044</v>
      </c>
      <c r="N38" s="390">
        <v>0</v>
      </c>
      <c r="O38" s="390">
        <v>0</v>
      </c>
      <c r="P38" s="390">
        <v>0</v>
      </c>
      <c r="Q38" s="390">
        <v>0</v>
      </c>
      <c r="R38" s="390">
        <v>0</v>
      </c>
      <c r="S38" s="390">
        <v>0</v>
      </c>
      <c r="T38" s="390">
        <v>0</v>
      </c>
    </row>
    <row r="39" spans="1:20" ht="24.9" customHeight="1" x14ac:dyDescent="0.25">
      <c r="A39" s="378">
        <f>E40*1000/E38</f>
        <v>110.90267841854607</v>
      </c>
      <c r="B39" s="588"/>
      <c r="C39" s="583"/>
      <c r="D39" s="385" t="s">
        <v>256</v>
      </c>
      <c r="E39" s="386">
        <f>SUM(F39:T39)</f>
        <v>5502762</v>
      </c>
      <c r="F39" s="389">
        <v>0</v>
      </c>
      <c r="G39" s="390">
        <v>0</v>
      </c>
      <c r="H39" s="390">
        <v>0</v>
      </c>
      <c r="I39" s="390">
        <v>0</v>
      </c>
      <c r="J39" s="390">
        <v>0</v>
      </c>
      <c r="K39" s="390">
        <v>0</v>
      </c>
      <c r="L39" s="390">
        <v>0</v>
      </c>
      <c r="M39" s="390">
        <v>5502762</v>
      </c>
      <c r="N39" s="390">
        <v>0</v>
      </c>
      <c r="O39" s="390">
        <v>0</v>
      </c>
      <c r="P39" s="390">
        <v>0</v>
      </c>
      <c r="Q39" s="390">
        <v>0</v>
      </c>
      <c r="R39" s="390">
        <v>0</v>
      </c>
      <c r="S39" s="390">
        <v>0</v>
      </c>
      <c r="T39" s="390">
        <v>0</v>
      </c>
    </row>
    <row r="40" spans="1:20" ht="24.9" customHeight="1" x14ac:dyDescent="0.25">
      <c r="A40" s="377">
        <f>SUM(F40:S40)</f>
        <v>781.1984667802385</v>
      </c>
      <c r="B40" s="588"/>
      <c r="C40" s="584"/>
      <c r="D40" s="385" t="s">
        <v>74</v>
      </c>
      <c r="E40" s="386">
        <f>E39/E38</f>
        <v>781.1984667802385</v>
      </c>
      <c r="F40" s="389">
        <v>0</v>
      </c>
      <c r="G40" s="390">
        <v>0</v>
      </c>
      <c r="H40" s="390">
        <v>0</v>
      </c>
      <c r="I40" s="390">
        <v>0</v>
      </c>
      <c r="J40" s="390">
        <v>0</v>
      </c>
      <c r="K40" s="390">
        <v>0</v>
      </c>
      <c r="L40" s="390">
        <v>0</v>
      </c>
      <c r="M40" s="390">
        <v>781.1984667802385</v>
      </c>
      <c r="N40" s="390">
        <v>0</v>
      </c>
      <c r="O40" s="390">
        <v>0</v>
      </c>
      <c r="P40" s="390">
        <v>0</v>
      </c>
      <c r="Q40" s="390">
        <v>0</v>
      </c>
      <c r="R40" s="390">
        <v>0</v>
      </c>
      <c r="S40" s="390">
        <v>0</v>
      </c>
      <c r="T40" s="390">
        <v>0</v>
      </c>
    </row>
    <row r="41" spans="1:20" ht="20.149999999999999" customHeight="1" x14ac:dyDescent="0.25">
      <c r="C41" s="371" t="s">
        <v>62</v>
      </c>
    </row>
    <row r="42" spans="1:20" ht="20.149999999999999" customHeight="1" x14ac:dyDescent="0.25">
      <c r="B42" s="585"/>
      <c r="C42" s="585"/>
      <c r="D42" s="585"/>
      <c r="E42" s="585"/>
      <c r="F42" s="585"/>
      <c r="G42" s="585"/>
      <c r="H42" s="585"/>
      <c r="I42" s="585"/>
      <c r="J42" s="585"/>
      <c r="K42" s="585"/>
      <c r="L42" s="585"/>
      <c r="M42" s="585"/>
      <c r="N42" s="585"/>
      <c r="O42" s="585"/>
      <c r="P42" s="585"/>
      <c r="Q42" s="585"/>
      <c r="R42" s="585"/>
      <c r="S42" s="585"/>
      <c r="T42" s="585"/>
    </row>
    <row r="43" spans="1:20" ht="20.149999999999999" customHeight="1" x14ac:dyDescent="0.25"/>
    <row r="44" spans="1:20" ht="20.149999999999999" customHeight="1" x14ac:dyDescent="0.25"/>
    <row r="45" spans="1:20" ht="20.149999999999999" customHeight="1" x14ac:dyDescent="0.25"/>
    <row r="46" spans="1:20" ht="20.149999999999999" customHeight="1" x14ac:dyDescent="0.25"/>
    <row r="47" spans="1:20" ht="20.149999999999999" customHeight="1" x14ac:dyDescent="0.25"/>
    <row r="48" spans="1:20" ht="20.149999999999999" customHeight="1" x14ac:dyDescent="0.25"/>
    <row r="49" spans="2:20" ht="20.149999999999999" customHeight="1" x14ac:dyDescent="0.25"/>
    <row r="63" spans="2:20" ht="16.75" x14ac:dyDescent="0.25">
      <c r="B63" s="585"/>
      <c r="C63" s="585"/>
      <c r="D63" s="585"/>
      <c r="E63" s="585"/>
      <c r="F63" s="585"/>
      <c r="G63" s="585"/>
      <c r="H63" s="585"/>
      <c r="I63" s="585"/>
      <c r="J63" s="585"/>
      <c r="K63" s="585"/>
      <c r="L63" s="585"/>
      <c r="M63" s="585"/>
      <c r="N63" s="585"/>
      <c r="O63" s="585"/>
      <c r="P63" s="585"/>
      <c r="Q63" s="585"/>
      <c r="R63" s="585"/>
      <c r="S63" s="585"/>
      <c r="T63" s="585"/>
    </row>
    <row r="99" spans="2:20" ht="23.6" x14ac:dyDescent="0.25">
      <c r="B99" s="586" t="s">
        <v>266</v>
      </c>
      <c r="C99" s="586"/>
      <c r="D99" s="586"/>
      <c r="E99" s="586"/>
      <c r="F99" s="586"/>
      <c r="G99" s="586"/>
      <c r="H99" s="586"/>
      <c r="I99" s="586"/>
      <c r="J99" s="586"/>
      <c r="K99" s="586"/>
      <c r="L99" s="586"/>
      <c r="M99" s="586"/>
      <c r="N99" s="586"/>
      <c r="O99" s="586"/>
      <c r="P99" s="586"/>
      <c r="Q99" s="586"/>
      <c r="R99" s="586"/>
      <c r="S99" s="586"/>
      <c r="T99" s="586"/>
    </row>
  </sheetData>
  <mergeCells count="34">
    <mergeCell ref="K3:K4"/>
    <mergeCell ref="L3:L4"/>
    <mergeCell ref="B63:T63"/>
    <mergeCell ref="B99:T99"/>
    <mergeCell ref="B1:B40"/>
    <mergeCell ref="C20:C22"/>
    <mergeCell ref="C23:C25"/>
    <mergeCell ref="C26:C28"/>
    <mergeCell ref="C29:C31"/>
    <mergeCell ref="C32:C34"/>
    <mergeCell ref="C5:C7"/>
    <mergeCell ref="C8:C10"/>
    <mergeCell ref="C11:C13"/>
    <mergeCell ref="C14:C16"/>
    <mergeCell ref="C17:C19"/>
    <mergeCell ref="C1:T1"/>
    <mergeCell ref="C2:T2"/>
    <mergeCell ref="R3:R4"/>
    <mergeCell ref="M3:M4"/>
    <mergeCell ref="N3:N4"/>
    <mergeCell ref="C35:C37"/>
    <mergeCell ref="C38:C40"/>
    <mergeCell ref="B42:T42"/>
    <mergeCell ref="S3:S4"/>
    <mergeCell ref="T3:T4"/>
    <mergeCell ref="E3:E4"/>
    <mergeCell ref="F3:F4"/>
    <mergeCell ref="G3:G4"/>
    <mergeCell ref="H3:H4"/>
    <mergeCell ref="I3:I4"/>
    <mergeCell ref="O3:O4"/>
    <mergeCell ref="P3:P4"/>
    <mergeCell ref="Q3:Q4"/>
    <mergeCell ref="J3:J4"/>
  </mergeCells>
  <phoneticPr fontId="3"/>
  <printOptions horizontalCentered="1" verticalCentered="1"/>
  <pageMargins left="0.11811023622047245" right="0.19685039370078741" top="0.39370078740157483" bottom="0.19685039370078741" header="0.31496062992125984" footer="0.19685039370078741"/>
  <pageSetup paperSize="9" scale="44" firstPageNumber="18" orientation="portrait" useFirstPageNumber="1" r:id="rId1"/>
  <rowBreaks count="1" manualBreakCount="1">
    <brk id="34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51"/>
  <sheetViews>
    <sheetView view="pageBreakPreview" zoomScale="85" zoomScaleSheetLayoutView="85" workbookViewId="0">
      <pane xSplit="3" ySplit="4" topLeftCell="D5" activePane="bottomRight" state="frozen"/>
      <selection pane="topRight"/>
      <selection pane="bottomLeft"/>
      <selection pane="bottomRight" activeCell="E26" sqref="E26"/>
    </sheetView>
  </sheetViews>
  <sheetFormatPr defaultColWidth="9" defaultRowHeight="13.3" x14ac:dyDescent="0.25"/>
  <cols>
    <col min="1" max="1" width="19.07421875" style="23" bestFit="1" customWidth="1"/>
    <col min="2" max="2" width="12.69140625" style="23" customWidth="1"/>
    <col min="3" max="3" width="10" style="23" customWidth="1"/>
    <col min="4" max="4" width="15.3046875" style="23" customWidth="1"/>
    <col min="5" max="5" width="12.69140625" style="23" customWidth="1"/>
    <col min="6" max="6" width="12.84375" style="23" customWidth="1"/>
    <col min="7" max="13" width="10.69140625" style="23" customWidth="1"/>
    <col min="14" max="14" width="10.765625" style="23" customWidth="1"/>
    <col min="15" max="15" width="13.4609375" style="392" customWidth="1"/>
    <col min="16" max="16384" width="9" style="23"/>
  </cols>
  <sheetData>
    <row r="1" spans="1:15" ht="42.75" customHeight="1" x14ac:dyDescent="0.25">
      <c r="B1" s="598" t="s">
        <v>210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</row>
    <row r="2" spans="1:15" ht="16.5" customHeight="1" x14ac:dyDescent="0.25">
      <c r="B2" s="396"/>
      <c r="C2" s="403"/>
      <c r="H2" s="599" t="s">
        <v>209</v>
      </c>
      <c r="I2" s="599"/>
      <c r="J2" s="599"/>
      <c r="K2" s="599"/>
      <c r="L2" s="599"/>
      <c r="M2" s="600"/>
    </row>
    <row r="3" spans="1:15" ht="20.149999999999999" customHeight="1" x14ac:dyDescent="0.25">
      <c r="B3" s="397"/>
      <c r="C3" s="404" t="s">
        <v>211</v>
      </c>
      <c r="D3" s="604" t="s">
        <v>190</v>
      </c>
      <c r="E3" s="604" t="s">
        <v>214</v>
      </c>
      <c r="F3" s="604" t="s">
        <v>218</v>
      </c>
      <c r="G3" s="606" t="s">
        <v>220</v>
      </c>
      <c r="H3" s="604" t="s">
        <v>223</v>
      </c>
      <c r="I3" s="604" t="s">
        <v>82</v>
      </c>
      <c r="J3" s="604" t="s">
        <v>49</v>
      </c>
      <c r="K3" s="604" t="s">
        <v>196</v>
      </c>
      <c r="L3" s="604" t="s">
        <v>226</v>
      </c>
      <c r="M3" s="604" t="s">
        <v>21</v>
      </c>
      <c r="N3" s="606" t="s">
        <v>251</v>
      </c>
    </row>
    <row r="4" spans="1:15" ht="32.25" customHeight="1" x14ac:dyDescent="0.25">
      <c r="B4" s="398" t="s">
        <v>207</v>
      </c>
      <c r="C4" s="405"/>
      <c r="D4" s="605"/>
      <c r="E4" s="605"/>
      <c r="F4" s="605"/>
      <c r="G4" s="607"/>
      <c r="H4" s="605"/>
      <c r="I4" s="605"/>
      <c r="J4" s="605"/>
      <c r="K4" s="605"/>
      <c r="L4" s="608"/>
      <c r="M4" s="605"/>
      <c r="N4" s="605"/>
    </row>
    <row r="5" spans="1:15" ht="24.9" customHeight="1" x14ac:dyDescent="0.25">
      <c r="A5" s="394">
        <f>SUM(E5:N5)</f>
        <v>420</v>
      </c>
      <c r="B5" s="609" t="s">
        <v>151</v>
      </c>
      <c r="C5" s="384" t="s">
        <v>5</v>
      </c>
      <c r="D5" s="388">
        <f>SUM(E5:N5)</f>
        <v>420</v>
      </c>
      <c r="E5" s="388">
        <v>30</v>
      </c>
      <c r="F5" s="388">
        <v>16</v>
      </c>
      <c r="G5" s="388">
        <v>297</v>
      </c>
      <c r="H5" s="388"/>
      <c r="I5" s="388"/>
      <c r="J5" s="388">
        <v>29</v>
      </c>
      <c r="K5" s="388"/>
      <c r="L5" s="388"/>
      <c r="M5" s="388">
        <v>48</v>
      </c>
      <c r="N5" s="388"/>
      <c r="O5" s="394"/>
    </row>
    <row r="6" spans="1:15" ht="24.9" customHeight="1" x14ac:dyDescent="0.25">
      <c r="A6" s="395">
        <f>A7/A5</f>
        <v>539.50238095238092</v>
      </c>
      <c r="B6" s="610"/>
      <c r="C6" s="384" t="s">
        <v>74</v>
      </c>
      <c r="D6" s="388">
        <f>D7/D5</f>
        <v>539.50238095238092</v>
      </c>
      <c r="E6" s="388">
        <f>E7/E5</f>
        <v>710</v>
      </c>
      <c r="F6" s="388">
        <f>F7/F5</f>
        <v>948.125</v>
      </c>
      <c r="G6" s="388">
        <f>G7/G5</f>
        <v>393.71717171717171</v>
      </c>
      <c r="H6" s="388"/>
      <c r="I6" s="388"/>
      <c r="J6" s="388">
        <f>J7/J5</f>
        <v>1726.7931034482758</v>
      </c>
      <c r="K6" s="388"/>
      <c r="L6" s="388"/>
      <c r="M6" s="388">
        <f>M7/M5</f>
        <v>481.45833333333331</v>
      </c>
      <c r="N6" s="388"/>
      <c r="O6" s="395"/>
    </row>
    <row r="7" spans="1:15" ht="24.9" customHeight="1" x14ac:dyDescent="0.25">
      <c r="A7" s="394">
        <f>SUM(E7:N7)</f>
        <v>226591</v>
      </c>
      <c r="B7" s="610"/>
      <c r="C7" s="384" t="s">
        <v>192</v>
      </c>
      <c r="D7" s="388">
        <f>SUM(E7:N7)</f>
        <v>226591</v>
      </c>
      <c r="E7" s="388">
        <v>21300</v>
      </c>
      <c r="F7" s="388">
        <v>15170</v>
      </c>
      <c r="G7" s="388">
        <v>116934</v>
      </c>
      <c r="H7" s="388"/>
      <c r="I7" s="388"/>
      <c r="J7" s="388">
        <v>50077</v>
      </c>
      <c r="K7" s="388"/>
      <c r="L7" s="388"/>
      <c r="M7" s="388">
        <v>23110</v>
      </c>
      <c r="N7" s="388"/>
      <c r="O7" s="394"/>
    </row>
    <row r="8" spans="1:15" ht="24.9" customHeight="1" x14ac:dyDescent="0.25">
      <c r="A8" s="394">
        <f>SUM(E8:N8)</f>
        <v>41</v>
      </c>
      <c r="B8" s="609" t="s">
        <v>78</v>
      </c>
      <c r="C8" s="384" t="s">
        <v>5</v>
      </c>
      <c r="D8" s="388">
        <f>SUM(E8:N8)</f>
        <v>41</v>
      </c>
      <c r="E8" s="388"/>
      <c r="F8" s="388"/>
      <c r="G8" s="388"/>
      <c r="H8" s="388"/>
      <c r="I8" s="388"/>
      <c r="J8" s="388"/>
      <c r="K8" s="388"/>
      <c r="L8" s="388"/>
      <c r="M8" s="388">
        <v>10</v>
      </c>
      <c r="N8" s="388">
        <v>31</v>
      </c>
      <c r="O8" s="394"/>
    </row>
    <row r="9" spans="1:15" ht="24.9" customHeight="1" x14ac:dyDescent="0.25">
      <c r="A9" s="395">
        <f>D10*1000/D8</f>
        <v>5074390.2439024393</v>
      </c>
      <c r="B9" s="610"/>
      <c r="C9" s="384" t="s">
        <v>74</v>
      </c>
      <c r="D9" s="388">
        <f>D10/D8</f>
        <v>5074.3902439024387</v>
      </c>
      <c r="E9" s="388"/>
      <c r="F9" s="388"/>
      <c r="G9" s="388"/>
      <c r="H9" s="388"/>
      <c r="I9" s="388"/>
      <c r="J9" s="388"/>
      <c r="K9" s="388"/>
      <c r="L9" s="388"/>
      <c r="M9" s="388">
        <f>M10/M8</f>
        <v>11016</v>
      </c>
      <c r="N9" s="388">
        <f>N10/N8</f>
        <v>3157.7419354838707</v>
      </c>
      <c r="O9" s="395"/>
    </row>
    <row r="10" spans="1:15" ht="24.9" customHeight="1" x14ac:dyDescent="0.25">
      <c r="A10" s="394">
        <f>SUM(E10:N10)</f>
        <v>208050</v>
      </c>
      <c r="B10" s="610"/>
      <c r="C10" s="384" t="s">
        <v>192</v>
      </c>
      <c r="D10" s="388">
        <f>SUM(E10:N10)</f>
        <v>208050</v>
      </c>
      <c r="E10" s="388"/>
      <c r="F10" s="388"/>
      <c r="G10" s="388"/>
      <c r="H10" s="388"/>
      <c r="I10" s="388"/>
      <c r="J10" s="388"/>
      <c r="K10" s="388"/>
      <c r="L10" s="388"/>
      <c r="M10" s="388">
        <v>110160</v>
      </c>
      <c r="N10" s="388">
        <v>97890</v>
      </c>
      <c r="O10" s="394"/>
    </row>
    <row r="11" spans="1:15" ht="24.9" customHeight="1" x14ac:dyDescent="0.25">
      <c r="A11" s="394">
        <f>SUM(E11:N11)</f>
        <v>2132</v>
      </c>
      <c r="B11" s="609" t="s">
        <v>37</v>
      </c>
      <c r="C11" s="384" t="s">
        <v>5</v>
      </c>
      <c r="D11" s="388">
        <f>SUM(E11:N11)</f>
        <v>2132</v>
      </c>
      <c r="E11" s="388">
        <v>1382</v>
      </c>
      <c r="F11" s="388">
        <v>22</v>
      </c>
      <c r="G11" s="388">
        <v>728</v>
      </c>
      <c r="H11" s="388"/>
      <c r="I11" s="388"/>
      <c r="J11" s="388"/>
      <c r="K11" s="388"/>
      <c r="L11" s="388"/>
      <c r="M11" s="388"/>
      <c r="N11" s="388"/>
      <c r="O11" s="394"/>
    </row>
    <row r="12" spans="1:15" ht="24.9" customHeight="1" x14ac:dyDescent="0.25">
      <c r="A12" s="395">
        <f>AVERAGE(E12:N12)</f>
        <v>483.45758498616675</v>
      </c>
      <c r="B12" s="610"/>
      <c r="C12" s="384" t="s">
        <v>74</v>
      </c>
      <c r="D12" s="388">
        <f>D13/D11</f>
        <v>610.01735459662291</v>
      </c>
      <c r="E12" s="388">
        <f>E13/E11</f>
        <v>699.70767004341531</v>
      </c>
      <c r="F12" s="388">
        <f>F13/F11</f>
        <v>301.59090909090907</v>
      </c>
      <c r="G12" s="388">
        <f>G13/G11</f>
        <v>449.07417582417582</v>
      </c>
      <c r="H12" s="388"/>
      <c r="I12" s="388"/>
      <c r="J12" s="388"/>
      <c r="K12" s="388"/>
      <c r="L12" s="388"/>
      <c r="M12" s="388"/>
      <c r="N12" s="388"/>
      <c r="O12" s="395"/>
    </row>
    <row r="13" spans="1:15" ht="24.9" customHeight="1" x14ac:dyDescent="0.25">
      <c r="A13" s="394">
        <f>SUM(E13:N13)</f>
        <v>1300557</v>
      </c>
      <c r="B13" s="610"/>
      <c r="C13" s="384" t="s">
        <v>192</v>
      </c>
      <c r="D13" s="388">
        <f>SUM(E13:N13)</f>
        <v>1300557</v>
      </c>
      <c r="E13" s="388">
        <v>966996</v>
      </c>
      <c r="F13" s="388">
        <v>6635</v>
      </c>
      <c r="G13" s="388">
        <v>326926</v>
      </c>
      <c r="H13" s="388"/>
      <c r="I13" s="388"/>
      <c r="J13" s="388"/>
      <c r="K13" s="388"/>
      <c r="L13" s="388"/>
      <c r="M13" s="388"/>
      <c r="N13" s="388"/>
      <c r="O13" s="394"/>
    </row>
    <row r="14" spans="1:15" ht="24.9" customHeight="1" x14ac:dyDescent="0.25">
      <c r="A14" s="394">
        <f>SUM(E14:N14)</f>
        <v>216020</v>
      </c>
      <c r="B14" s="609" t="s">
        <v>124</v>
      </c>
      <c r="C14" s="384" t="s">
        <v>5</v>
      </c>
      <c r="D14" s="388">
        <f>SUM(E14:N14)</f>
        <v>216020</v>
      </c>
      <c r="E14" s="388">
        <v>27777</v>
      </c>
      <c r="F14" s="388">
        <v>739</v>
      </c>
      <c r="G14" s="388">
        <v>144446</v>
      </c>
      <c r="H14" s="388">
        <v>41048</v>
      </c>
      <c r="I14" s="388"/>
      <c r="J14" s="388"/>
      <c r="K14" s="388"/>
      <c r="L14" s="388"/>
      <c r="M14" s="388">
        <v>2010</v>
      </c>
      <c r="N14" s="388"/>
      <c r="O14" s="394"/>
    </row>
    <row r="15" spans="1:15" ht="24.9" customHeight="1" x14ac:dyDescent="0.25">
      <c r="A15" s="395">
        <f>D16*1000/D14</f>
        <v>223207.19377835386</v>
      </c>
      <c r="B15" s="610"/>
      <c r="C15" s="384" t="s">
        <v>74</v>
      </c>
      <c r="D15" s="388">
        <f>D16/D14</f>
        <v>223.20719377835385</v>
      </c>
      <c r="E15" s="388">
        <f>E16/E14</f>
        <v>231.11567123879468</v>
      </c>
      <c r="F15" s="388">
        <f>F16/F14</f>
        <v>346.50202976995939</v>
      </c>
      <c r="G15" s="388">
        <f>G16/G14</f>
        <v>215.52999044625673</v>
      </c>
      <c r="H15" s="388">
        <f>H16/H14</f>
        <v>240.93251802767492</v>
      </c>
      <c r="I15" s="388"/>
      <c r="J15" s="388"/>
      <c r="K15" s="388"/>
      <c r="L15" s="388"/>
      <c r="M15" s="388">
        <f>M16/M14</f>
        <v>258.31343283582089</v>
      </c>
      <c r="N15" s="388"/>
      <c r="O15" s="395"/>
    </row>
    <row r="16" spans="1:15" ht="24.9" customHeight="1" x14ac:dyDescent="0.25">
      <c r="A16" s="394">
        <f>SUM(E16:N16)</f>
        <v>48217218</v>
      </c>
      <c r="B16" s="610"/>
      <c r="C16" s="384" t="s">
        <v>192</v>
      </c>
      <c r="D16" s="388">
        <f>SUM(E16:N16)</f>
        <v>48217218</v>
      </c>
      <c r="E16" s="388">
        <v>6419700</v>
      </c>
      <c r="F16" s="388">
        <v>256065</v>
      </c>
      <c r="G16" s="388">
        <v>31132445</v>
      </c>
      <c r="H16" s="388">
        <v>9889798</v>
      </c>
      <c r="I16" s="388"/>
      <c r="J16" s="388"/>
      <c r="K16" s="388"/>
      <c r="L16" s="388"/>
      <c r="M16" s="388">
        <v>519210</v>
      </c>
      <c r="N16" s="388"/>
      <c r="O16" s="394"/>
    </row>
    <row r="17" spans="1:15" ht="24.9" customHeight="1" x14ac:dyDescent="0.25">
      <c r="A17" s="394">
        <f>SUM(E17:N17)</f>
        <v>12868</v>
      </c>
      <c r="B17" s="609" t="s">
        <v>125</v>
      </c>
      <c r="C17" s="384" t="s">
        <v>5</v>
      </c>
      <c r="D17" s="388">
        <f>SUM(E17:N17)</f>
        <v>12868</v>
      </c>
      <c r="E17" s="388"/>
      <c r="F17" s="388">
        <v>6</v>
      </c>
      <c r="G17" s="388">
        <v>8</v>
      </c>
      <c r="H17" s="388">
        <v>12854</v>
      </c>
      <c r="I17" s="388"/>
      <c r="J17" s="388"/>
      <c r="K17" s="388"/>
      <c r="L17" s="388"/>
      <c r="M17" s="388"/>
      <c r="N17" s="388"/>
      <c r="O17" s="394"/>
    </row>
    <row r="18" spans="1:15" ht="24.9" customHeight="1" x14ac:dyDescent="0.25">
      <c r="A18" s="395">
        <f>D19*1000/D17</f>
        <v>864633.27634442027</v>
      </c>
      <c r="B18" s="610"/>
      <c r="C18" s="384" t="s">
        <v>74</v>
      </c>
      <c r="D18" s="388">
        <f>D19/D17</f>
        <v>864.63327634442032</v>
      </c>
      <c r="E18" s="388"/>
      <c r="F18" s="388">
        <f>F19/F17</f>
        <v>1378.5</v>
      </c>
      <c r="G18" s="388">
        <f>G19/G17</f>
        <v>1150</v>
      </c>
      <c r="H18" s="388">
        <f>H19/H17</f>
        <v>864.21580830869766</v>
      </c>
      <c r="I18" s="388"/>
      <c r="J18" s="388"/>
      <c r="K18" s="388"/>
      <c r="L18" s="388"/>
      <c r="M18" s="388"/>
      <c r="N18" s="388"/>
      <c r="O18" s="395"/>
    </row>
    <row r="19" spans="1:15" ht="24.9" customHeight="1" x14ac:dyDescent="0.25">
      <c r="A19" s="394">
        <f>SUM(E19:N19)</f>
        <v>11126101</v>
      </c>
      <c r="B19" s="610"/>
      <c r="C19" s="384" t="s">
        <v>192</v>
      </c>
      <c r="D19" s="388">
        <f>SUM(E19:N19)</f>
        <v>11126101</v>
      </c>
      <c r="E19" s="388"/>
      <c r="F19" s="388">
        <v>8271</v>
      </c>
      <c r="G19" s="388">
        <v>9200</v>
      </c>
      <c r="H19" s="388">
        <v>11108630</v>
      </c>
      <c r="I19" s="388"/>
      <c r="J19" s="388"/>
      <c r="K19" s="388"/>
      <c r="L19" s="388"/>
      <c r="M19" s="388"/>
      <c r="N19" s="388"/>
      <c r="O19" s="394"/>
    </row>
    <row r="20" spans="1:15" ht="24.9" customHeight="1" x14ac:dyDescent="0.25">
      <c r="A20" s="394">
        <f>SUM(E20:N20)</f>
        <v>128</v>
      </c>
      <c r="B20" s="609" t="s">
        <v>126</v>
      </c>
      <c r="C20" s="384" t="s">
        <v>5</v>
      </c>
      <c r="D20" s="388">
        <f>SUM(E20:N20)</f>
        <v>128</v>
      </c>
      <c r="E20" s="388">
        <v>48</v>
      </c>
      <c r="F20" s="388">
        <v>67</v>
      </c>
      <c r="G20" s="388">
        <v>1</v>
      </c>
      <c r="H20" s="388">
        <v>12</v>
      </c>
      <c r="I20" s="388"/>
      <c r="J20" s="388"/>
      <c r="K20" s="388"/>
      <c r="L20" s="388"/>
      <c r="M20" s="388"/>
      <c r="N20" s="388"/>
      <c r="O20" s="394"/>
    </row>
    <row r="21" spans="1:15" ht="24.9" customHeight="1" x14ac:dyDescent="0.25">
      <c r="A21" s="395">
        <f>D22*1000/D20</f>
        <v>931296.875</v>
      </c>
      <c r="B21" s="610"/>
      <c r="C21" s="384" t="s">
        <v>74</v>
      </c>
      <c r="D21" s="388">
        <v>933</v>
      </c>
      <c r="E21" s="388">
        <v>1212</v>
      </c>
      <c r="F21" s="388">
        <v>770</v>
      </c>
      <c r="G21" s="388">
        <v>2200</v>
      </c>
      <c r="H21" s="388">
        <f>H22/H20</f>
        <v>650</v>
      </c>
      <c r="I21" s="388"/>
      <c r="J21" s="388"/>
      <c r="K21" s="388"/>
      <c r="L21" s="388"/>
      <c r="M21" s="388"/>
      <c r="N21" s="388"/>
      <c r="O21" s="395"/>
    </row>
    <row r="22" spans="1:15" ht="24.9" customHeight="1" x14ac:dyDescent="0.25">
      <c r="A22" s="394">
        <f>SUM(E22:N22)</f>
        <v>119206</v>
      </c>
      <c r="B22" s="610"/>
      <c r="C22" s="384" t="s">
        <v>192</v>
      </c>
      <c r="D22" s="388">
        <f>SUM(E22:N22)</f>
        <v>119206</v>
      </c>
      <c r="E22" s="388">
        <v>58011</v>
      </c>
      <c r="F22" s="388">
        <v>51745</v>
      </c>
      <c r="G22" s="388">
        <v>1650</v>
      </c>
      <c r="H22" s="388">
        <v>7800</v>
      </c>
      <c r="I22" s="388"/>
      <c r="J22" s="388"/>
      <c r="K22" s="388"/>
      <c r="L22" s="388"/>
      <c r="M22" s="388"/>
      <c r="N22" s="388"/>
      <c r="O22" s="394"/>
    </row>
    <row r="23" spans="1:15" ht="24.9" customHeight="1" x14ac:dyDescent="0.25">
      <c r="A23" s="394">
        <f>SUM(E23:N23)</f>
        <v>71259</v>
      </c>
      <c r="B23" s="609" t="s">
        <v>129</v>
      </c>
      <c r="C23" s="384" t="s">
        <v>5</v>
      </c>
      <c r="D23" s="388">
        <f>SUM(E23:N23)</f>
        <v>71259</v>
      </c>
      <c r="E23" s="388">
        <v>60</v>
      </c>
      <c r="F23" s="388"/>
      <c r="G23" s="388">
        <v>49849</v>
      </c>
      <c r="H23" s="388">
        <v>20277</v>
      </c>
      <c r="I23" s="388"/>
      <c r="J23" s="388">
        <v>1058</v>
      </c>
      <c r="K23" s="388"/>
      <c r="L23" s="388"/>
      <c r="M23" s="388">
        <v>15</v>
      </c>
      <c r="N23" s="388"/>
      <c r="O23" s="394"/>
    </row>
    <row r="24" spans="1:15" ht="24.9" customHeight="1" x14ac:dyDescent="0.25">
      <c r="A24" s="395">
        <f>D25*1000/D23</f>
        <v>357172.9886751147</v>
      </c>
      <c r="B24" s="610"/>
      <c r="C24" s="384" t="s">
        <v>74</v>
      </c>
      <c r="D24" s="388">
        <f>D25/D23</f>
        <v>357.17298867511471</v>
      </c>
      <c r="E24" s="388">
        <v>255</v>
      </c>
      <c r="F24" s="388"/>
      <c r="G24" s="388">
        <f>G25/G23</f>
        <v>278.56414371401632</v>
      </c>
      <c r="H24" s="388">
        <f>H25/H23</f>
        <v>492.70217487794054</v>
      </c>
      <c r="I24" s="388"/>
      <c r="J24" s="388">
        <f>J25/J23</f>
        <v>1470.0604914933838</v>
      </c>
      <c r="K24" s="388"/>
      <c r="L24" s="388"/>
      <c r="M24" s="388">
        <f t="shared" ref="M24" si="0">M25/M23</f>
        <v>300</v>
      </c>
      <c r="N24" s="388"/>
      <c r="O24" s="395"/>
    </row>
    <row r="25" spans="1:15" ht="24.9" customHeight="1" x14ac:dyDescent="0.25">
      <c r="A25" s="394">
        <f>SUM(E25:N25)</f>
        <v>25451790</v>
      </c>
      <c r="B25" s="610"/>
      <c r="C25" s="384" t="s">
        <v>192</v>
      </c>
      <c r="D25" s="388">
        <f>SUM(E25:N25)</f>
        <v>25451790</v>
      </c>
      <c r="E25" s="388">
        <v>15300</v>
      </c>
      <c r="F25" s="388"/>
      <c r="G25" s="388">
        <v>13886144</v>
      </c>
      <c r="H25" s="388">
        <v>9990522</v>
      </c>
      <c r="I25" s="388"/>
      <c r="J25" s="388">
        <v>1555324</v>
      </c>
      <c r="K25" s="388"/>
      <c r="L25" s="388"/>
      <c r="M25" s="388">
        <v>4500</v>
      </c>
      <c r="N25" s="388"/>
      <c r="O25" s="394"/>
    </row>
    <row r="26" spans="1:15" ht="24.9" customHeight="1" x14ac:dyDescent="0.25">
      <c r="A26" s="394">
        <f>SUM(E26:N26)</f>
        <v>65998</v>
      </c>
      <c r="B26" s="609" t="s">
        <v>130</v>
      </c>
      <c r="C26" s="384" t="s">
        <v>5</v>
      </c>
      <c r="D26" s="388">
        <f>SUM(E26:N26)</f>
        <v>65998</v>
      </c>
      <c r="E26" s="388"/>
      <c r="F26" s="388"/>
      <c r="G26" s="388"/>
      <c r="H26" s="388">
        <v>65986</v>
      </c>
      <c r="I26" s="388"/>
      <c r="J26" s="388">
        <v>12</v>
      </c>
      <c r="K26" s="388"/>
      <c r="L26" s="388"/>
      <c r="M26" s="388"/>
      <c r="N26" s="388"/>
      <c r="O26" s="394"/>
    </row>
    <row r="27" spans="1:15" ht="24.9" customHeight="1" x14ac:dyDescent="0.25">
      <c r="A27" s="395">
        <f>D28*1000/D26</f>
        <v>371958.66541410348</v>
      </c>
      <c r="B27" s="610"/>
      <c r="C27" s="384" t="s">
        <v>74</v>
      </c>
      <c r="D27" s="388">
        <f>D28/D26</f>
        <v>371.95866541410345</v>
      </c>
      <c r="E27" s="388"/>
      <c r="F27" s="388"/>
      <c r="G27" s="388"/>
      <c r="H27" s="388">
        <f>H28/H26</f>
        <v>371.90846543206135</v>
      </c>
      <c r="I27" s="388"/>
      <c r="J27" s="388">
        <f>J28/J26</f>
        <v>648</v>
      </c>
      <c r="K27" s="388"/>
      <c r="L27" s="388"/>
      <c r="M27" s="388"/>
      <c r="N27" s="388"/>
      <c r="O27" s="395"/>
    </row>
    <row r="28" spans="1:15" ht="24.9" customHeight="1" x14ac:dyDescent="0.25">
      <c r="A28" s="394">
        <f>SUM(E28:N28)</f>
        <v>24548528</v>
      </c>
      <c r="B28" s="611"/>
      <c r="C28" s="384" t="s">
        <v>192</v>
      </c>
      <c r="D28" s="388">
        <f>SUM(E28:N28)</f>
        <v>24548528</v>
      </c>
      <c r="E28" s="388"/>
      <c r="F28" s="388"/>
      <c r="G28" s="388"/>
      <c r="H28" s="388">
        <v>24540752</v>
      </c>
      <c r="I28" s="388"/>
      <c r="J28" s="388">
        <v>7776</v>
      </c>
      <c r="K28" s="388"/>
      <c r="L28" s="388"/>
      <c r="M28" s="388"/>
      <c r="N28" s="388"/>
      <c r="O28" s="394"/>
    </row>
    <row r="29" spans="1:15" ht="24.9" customHeight="1" x14ac:dyDescent="0.25">
      <c r="B29" s="399" t="s">
        <v>299</v>
      </c>
      <c r="D29" s="409"/>
    </row>
    <row r="30" spans="1:15" ht="24.9" customHeight="1" x14ac:dyDescent="0.25">
      <c r="B30" s="400" t="s">
        <v>188</v>
      </c>
      <c r="C30" s="406"/>
      <c r="D30" s="409"/>
      <c r="E30" s="411"/>
      <c r="F30" s="411"/>
      <c r="G30" s="411"/>
      <c r="H30" s="411"/>
      <c r="I30" s="411"/>
      <c r="J30" s="411"/>
      <c r="K30" s="411"/>
      <c r="L30" s="411"/>
      <c r="M30" s="411"/>
    </row>
    <row r="31" spans="1:15" ht="20.149999999999999" customHeight="1" x14ac:dyDescent="0.25"/>
    <row r="32" spans="1:15" s="393" customFormat="1" ht="24.9" customHeight="1" x14ac:dyDescent="0.25">
      <c r="B32" s="401" t="s">
        <v>212</v>
      </c>
      <c r="C32" s="407"/>
      <c r="D32" s="407"/>
      <c r="E32" s="407"/>
      <c r="F32" s="407"/>
      <c r="G32" s="407"/>
      <c r="O32" s="412"/>
    </row>
    <row r="33" spans="2:15" s="393" customFormat="1" ht="24.9" customHeight="1" x14ac:dyDescent="0.25">
      <c r="B33" s="601" t="s">
        <v>211</v>
      </c>
      <c r="C33" s="602"/>
      <c r="D33" s="601" t="s">
        <v>213</v>
      </c>
      <c r="E33" s="603"/>
      <c r="F33" s="603"/>
      <c r="G33" s="603"/>
      <c r="H33" s="602"/>
      <c r="O33" s="412"/>
    </row>
    <row r="34" spans="2:15" ht="24.9" customHeight="1" x14ac:dyDescent="0.25">
      <c r="B34" s="402" t="s">
        <v>214</v>
      </c>
      <c r="C34" s="408"/>
      <c r="D34" s="410" t="s">
        <v>217</v>
      </c>
      <c r="E34" s="410"/>
      <c r="F34" s="410"/>
      <c r="G34" s="410"/>
      <c r="H34" s="408"/>
      <c r="I34" s="393"/>
      <c r="J34" s="393"/>
      <c r="K34" s="393"/>
      <c r="L34" s="393"/>
      <c r="M34" s="393"/>
    </row>
    <row r="35" spans="2:15" ht="24.9" customHeight="1" x14ac:dyDescent="0.25">
      <c r="B35" s="402" t="s">
        <v>218</v>
      </c>
      <c r="C35" s="408"/>
      <c r="D35" s="410" t="s">
        <v>219</v>
      </c>
      <c r="E35" s="410"/>
      <c r="F35" s="410"/>
      <c r="G35" s="410"/>
      <c r="H35" s="408"/>
      <c r="I35" s="393"/>
      <c r="J35" s="393"/>
      <c r="K35" s="393"/>
      <c r="L35" s="393"/>
      <c r="M35" s="393"/>
    </row>
    <row r="36" spans="2:15" ht="24.9" customHeight="1" x14ac:dyDescent="0.25">
      <c r="B36" s="402" t="s">
        <v>220</v>
      </c>
      <c r="C36" s="408"/>
      <c r="D36" s="410" t="s">
        <v>221</v>
      </c>
      <c r="E36" s="410"/>
      <c r="F36" s="410"/>
      <c r="G36" s="410"/>
      <c r="H36" s="408"/>
      <c r="I36" s="393"/>
      <c r="J36" s="393"/>
      <c r="K36" s="393"/>
      <c r="L36" s="393"/>
      <c r="M36" s="393"/>
    </row>
    <row r="37" spans="2:15" ht="24.9" customHeight="1" x14ac:dyDescent="0.25">
      <c r="B37" s="402" t="s">
        <v>223</v>
      </c>
      <c r="C37" s="408"/>
      <c r="D37" s="410" t="s">
        <v>224</v>
      </c>
      <c r="E37" s="410"/>
      <c r="F37" s="410"/>
      <c r="G37" s="410"/>
      <c r="H37" s="408"/>
      <c r="I37" s="393"/>
      <c r="J37" s="393"/>
      <c r="K37" s="393"/>
      <c r="L37" s="393"/>
      <c r="M37" s="393"/>
    </row>
    <row r="38" spans="2:15" ht="24.9" customHeight="1" x14ac:dyDescent="0.25">
      <c r="B38" s="402" t="s">
        <v>82</v>
      </c>
      <c r="C38" s="408"/>
      <c r="D38" s="410" t="s">
        <v>225</v>
      </c>
      <c r="E38" s="410"/>
      <c r="F38" s="410"/>
      <c r="G38" s="410"/>
      <c r="H38" s="408"/>
      <c r="I38" s="393"/>
      <c r="J38" s="393"/>
      <c r="K38" s="393"/>
      <c r="L38" s="393"/>
      <c r="M38" s="393"/>
    </row>
    <row r="39" spans="2:15" ht="24.9" customHeight="1" x14ac:dyDescent="0.25">
      <c r="B39" s="402" t="s">
        <v>49</v>
      </c>
      <c r="C39" s="408"/>
      <c r="D39" s="410" t="s">
        <v>228</v>
      </c>
      <c r="E39" s="410"/>
      <c r="F39" s="410"/>
      <c r="G39" s="410"/>
      <c r="H39" s="408"/>
      <c r="I39" s="393"/>
      <c r="J39" s="393"/>
      <c r="K39" s="393"/>
      <c r="L39" s="393"/>
      <c r="M39" s="393"/>
    </row>
    <row r="40" spans="2:15" ht="24.9" customHeight="1" x14ac:dyDescent="0.25">
      <c r="B40" s="402" t="s">
        <v>196</v>
      </c>
      <c r="C40" s="408"/>
      <c r="D40" s="410" t="s">
        <v>86</v>
      </c>
      <c r="E40" s="410"/>
      <c r="F40" s="410"/>
      <c r="G40" s="410"/>
      <c r="H40" s="408"/>
      <c r="I40" s="393"/>
      <c r="J40" s="393"/>
      <c r="K40" s="393"/>
      <c r="L40" s="393"/>
      <c r="M40" s="393"/>
    </row>
    <row r="41" spans="2:15" ht="24.9" customHeight="1" x14ac:dyDescent="0.25">
      <c r="B41" s="402" t="s">
        <v>226</v>
      </c>
      <c r="C41" s="408"/>
      <c r="D41" s="410" t="s">
        <v>148</v>
      </c>
      <c r="E41" s="410"/>
      <c r="F41" s="410"/>
      <c r="G41" s="410"/>
      <c r="H41" s="408"/>
      <c r="I41" s="393"/>
      <c r="J41" s="393"/>
      <c r="K41" s="393"/>
      <c r="L41" s="393"/>
      <c r="M41" s="393"/>
    </row>
    <row r="42" spans="2:15" ht="24.9" customHeight="1" x14ac:dyDescent="0.25">
      <c r="B42" s="402" t="s">
        <v>21</v>
      </c>
      <c r="C42" s="408"/>
      <c r="D42" s="410" t="s">
        <v>229</v>
      </c>
      <c r="E42" s="410"/>
      <c r="F42" s="410"/>
      <c r="G42" s="410"/>
      <c r="H42" s="408"/>
      <c r="I42" s="393"/>
      <c r="J42" s="393"/>
      <c r="K42" s="393"/>
      <c r="L42" s="393"/>
      <c r="M42" s="393"/>
    </row>
    <row r="43" spans="2:15" ht="24.9" customHeight="1" x14ac:dyDescent="0.25">
      <c r="B43" s="402" t="s">
        <v>252</v>
      </c>
      <c r="C43" s="408"/>
      <c r="D43" s="402" t="s">
        <v>253</v>
      </c>
      <c r="E43" s="410"/>
      <c r="F43" s="410"/>
      <c r="G43" s="410"/>
      <c r="H43" s="408"/>
    </row>
    <row r="45" spans="2:15" ht="20.149999999999999" customHeight="1" x14ac:dyDescent="0.25"/>
    <row r="46" spans="2:15" ht="20.149999999999999" customHeight="1" x14ac:dyDescent="0.25"/>
    <row r="47" spans="2:15" ht="20.149999999999999" customHeight="1" x14ac:dyDescent="0.25"/>
    <row r="48" spans="2:15" ht="20.149999999999999" customHeight="1" x14ac:dyDescent="0.25"/>
    <row r="49" ht="20.149999999999999" customHeight="1" x14ac:dyDescent="0.25"/>
    <row r="50" ht="20.149999999999999" customHeight="1" x14ac:dyDescent="0.25"/>
    <row r="51" ht="20.149999999999999" customHeight="1" x14ac:dyDescent="0.25"/>
  </sheetData>
  <mergeCells count="23">
    <mergeCell ref="B23:B25"/>
    <mergeCell ref="B26:B28"/>
    <mergeCell ref="N3:N4"/>
    <mergeCell ref="B5:B7"/>
    <mergeCell ref="B8:B10"/>
    <mergeCell ref="B11:B13"/>
    <mergeCell ref="B14:B16"/>
    <mergeCell ref="B1:M1"/>
    <mergeCell ref="H2:M2"/>
    <mergeCell ref="B33:C33"/>
    <mergeCell ref="D33:H3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B17:B19"/>
    <mergeCell ref="B20:B22"/>
  </mergeCells>
  <phoneticPr fontId="3"/>
  <pageMargins left="0.6692913385826772" right="0.39370078740157483" top="0.51181102362204722" bottom="0.31496062992125984" header="0.31496062992125984" footer="0.31496062992125984"/>
  <pageSetup paperSize="9" scale="61" firstPageNumber="19" orientation="portrait" useFirstPageNumber="1" r:id="rId1"/>
  <headerFooter>
    <oddFooter>&amp;C-19-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43:I54"/>
  <sheetViews>
    <sheetView view="pageBreakPreview" topLeftCell="A40" zoomScaleSheetLayoutView="100" workbookViewId="0">
      <selection activeCell="E54" sqref="E54"/>
    </sheetView>
  </sheetViews>
  <sheetFormatPr defaultColWidth="9" defaultRowHeight="13.3" x14ac:dyDescent="0.25"/>
  <cols>
    <col min="1" max="1" width="13.4609375" style="371" customWidth="1"/>
    <col min="2" max="2" width="9.07421875" style="371" customWidth="1"/>
    <col min="3" max="3" width="3.69140625" style="371" customWidth="1"/>
    <col min="4" max="4" width="9" style="371"/>
    <col min="5" max="5" width="5" style="371" customWidth="1"/>
    <col min="6" max="6" width="6" style="371" customWidth="1"/>
    <col min="7" max="8" width="9" style="371"/>
    <col min="9" max="9" width="6" style="371" customWidth="1"/>
    <col min="10" max="16384" width="9" style="371"/>
  </cols>
  <sheetData>
    <row r="43" spans="3:9" x14ac:dyDescent="0.25">
      <c r="C43" s="612"/>
      <c r="D43" s="613"/>
      <c r="E43" s="613"/>
      <c r="F43" s="613"/>
      <c r="G43" s="613"/>
      <c r="H43" s="613"/>
      <c r="I43" s="614"/>
    </row>
    <row r="44" spans="3:9" x14ac:dyDescent="0.25">
      <c r="C44" s="615" t="s">
        <v>92</v>
      </c>
      <c r="D44" s="616"/>
      <c r="E44" s="616"/>
      <c r="F44" s="616"/>
      <c r="G44" s="616"/>
      <c r="H44" s="616"/>
      <c r="I44" s="617"/>
    </row>
    <row r="45" spans="3:9" ht="9" customHeight="1" x14ac:dyDescent="0.25">
      <c r="C45" s="413"/>
      <c r="D45" s="416"/>
      <c r="E45" s="416"/>
      <c r="F45" s="416"/>
      <c r="G45" s="416"/>
      <c r="H45" s="416"/>
      <c r="I45" s="420"/>
    </row>
    <row r="46" spans="3:9" ht="9" customHeight="1" x14ac:dyDescent="0.25">
      <c r="C46" s="413"/>
      <c r="D46" s="416"/>
      <c r="E46" s="416"/>
      <c r="F46" s="416"/>
      <c r="G46" s="416"/>
      <c r="H46" s="416"/>
      <c r="I46" s="420"/>
    </row>
    <row r="47" spans="3:9" ht="15" customHeight="1" x14ac:dyDescent="0.25">
      <c r="C47" s="414"/>
      <c r="D47" s="417" t="s">
        <v>56</v>
      </c>
      <c r="E47" s="417" t="s">
        <v>0</v>
      </c>
      <c r="F47" s="417"/>
      <c r="G47" s="417"/>
      <c r="H47" s="417"/>
      <c r="I47" s="421"/>
    </row>
    <row r="48" spans="3:9" ht="15" customHeight="1" x14ac:dyDescent="0.25">
      <c r="C48" s="414"/>
      <c r="D48" s="418"/>
      <c r="E48" s="418" t="s">
        <v>77</v>
      </c>
      <c r="F48" s="418"/>
      <c r="G48" s="418"/>
      <c r="H48" s="418"/>
      <c r="I48" s="421"/>
    </row>
    <row r="49" spans="3:9" ht="15" customHeight="1" x14ac:dyDescent="0.25">
      <c r="C49" s="414"/>
      <c r="D49" s="418"/>
      <c r="E49" s="418" t="s">
        <v>79</v>
      </c>
      <c r="F49" s="418" t="s">
        <v>6</v>
      </c>
      <c r="H49" s="418"/>
      <c r="I49" s="421"/>
    </row>
    <row r="50" spans="3:9" ht="15" customHeight="1" x14ac:dyDescent="0.25">
      <c r="C50" s="414"/>
      <c r="D50" s="418"/>
      <c r="F50" s="418" t="s">
        <v>258</v>
      </c>
      <c r="G50" s="418"/>
      <c r="H50" s="418"/>
      <c r="I50" s="421"/>
    </row>
    <row r="51" spans="3:9" ht="15" customHeight="1" x14ac:dyDescent="0.25">
      <c r="C51" s="414"/>
      <c r="D51" s="418"/>
      <c r="E51" s="418"/>
      <c r="F51" s="418"/>
      <c r="H51" s="418"/>
      <c r="I51" s="421"/>
    </row>
    <row r="52" spans="3:9" ht="9" customHeight="1" x14ac:dyDescent="0.25">
      <c r="C52" s="414"/>
      <c r="D52" s="418"/>
      <c r="E52" s="418"/>
      <c r="F52" s="418"/>
      <c r="G52" s="418"/>
      <c r="H52" s="418"/>
      <c r="I52" s="421"/>
    </row>
    <row r="53" spans="3:9" x14ac:dyDescent="0.25">
      <c r="C53" s="414"/>
      <c r="D53" s="418" t="s">
        <v>80</v>
      </c>
      <c r="E53" s="416" t="s">
        <v>298</v>
      </c>
      <c r="G53" s="418"/>
      <c r="H53" s="418"/>
      <c r="I53" s="421"/>
    </row>
    <row r="54" spans="3:9" x14ac:dyDescent="0.25">
      <c r="C54" s="415"/>
      <c r="D54" s="419"/>
      <c r="E54" s="419"/>
      <c r="F54" s="419"/>
      <c r="G54" s="419"/>
      <c r="H54" s="419"/>
      <c r="I54" s="422"/>
    </row>
  </sheetData>
  <mergeCells count="2">
    <mergeCell ref="C43:I43"/>
    <mergeCell ref="C44:I44"/>
  </mergeCells>
  <phoneticPr fontId="3"/>
  <pageMargins left="0.70866141732283472" right="0.70866141732283472" top="0.74803149606299213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表紙</vt:lpstr>
      <vt:lpstr>概要P.1-5</vt:lpstr>
      <vt:lpstr>表１P6～P7</vt:lpstr>
      <vt:lpstr>表２P8～P9</vt:lpstr>
      <vt:lpstr>表３P10～P11</vt:lpstr>
      <vt:lpstr>５年推移P12-17</vt:lpstr>
      <vt:lpstr>振興局集計表P.18</vt:lpstr>
      <vt:lpstr>道外産集計表P.19</vt:lpstr>
      <vt:lpstr>裏表紙</vt:lpstr>
      <vt:lpstr>'５年推移P12-17'!Print_Area</vt:lpstr>
      <vt:lpstr>'概要P.1-5'!Print_Area</vt:lpstr>
      <vt:lpstr>振興局集計表P.18!Print_Area</vt:lpstr>
      <vt:lpstr>道外産集計表P.19!Print_Area</vt:lpstr>
      <vt:lpstr>'表１P6～P7'!Print_Area</vt:lpstr>
      <vt:lpstr>'表３P10～P11'!Print_Area</vt:lpstr>
      <vt:lpstr>表紙!Print_Area</vt:lpstr>
      <vt:lpstr>裏表紙!Print_Area</vt:lpstr>
      <vt:lpstr>'表１P6～P7'!Print_Titles</vt:lpstr>
      <vt:lpstr>'表３P10～P11'!Print_Titles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渡辺＿堅治</dc:creator>
  <cp:lastModifiedBy>Windows ユーザー</cp:lastModifiedBy>
  <cp:lastPrinted>2022-11-21T07:09:36Z</cp:lastPrinted>
  <dcterms:created xsi:type="dcterms:W3CDTF">2018-02-20T23:52:15Z</dcterms:created>
  <dcterms:modified xsi:type="dcterms:W3CDTF">2024-04-04T06:27:01Z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2022-10-11T05:46:19Z</vt:filetime>
  </property>
</Properties>
</file>