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1_企画情報係\111_情報班仮置場【重要】\関係者以外立入禁止\令和６年　第131回　北海道統計書\90 HP掲載\統計書HP\掲示用ファイル\"/>
    </mc:Choice>
  </mc:AlternateContent>
  <bookViews>
    <workbookView xWindow="0" yWindow="0" windowWidth="19200" windowHeight="6970"/>
  </bookViews>
  <sheets>
    <sheet name="17-1" sheetId="8" r:id="rId1"/>
    <sheet name="17-2" sheetId="9" r:id="rId2"/>
    <sheet name="17-3-1" sheetId="10" r:id="rId3"/>
    <sheet name="17-3-2" sheetId="11" r:id="rId4"/>
    <sheet name="17-4" sheetId="12" r:id="rId5"/>
    <sheet name="17-5" sheetId="13" r:id="rId6"/>
    <sheet name="17-6" sheetId="14" r:id="rId7"/>
  </sheets>
  <definedNames>
    <definedName name="_xlnm.Print_Area" localSheetId="0">'17-1'!$A$1:$T$61</definedName>
    <definedName name="_xlnm.Print_Area" localSheetId="1">'17-2'!$A$1:$H$54,'17-2'!$J$1:$S$54</definedName>
    <definedName name="_xlnm.Print_Area" localSheetId="2">'17-3-1'!$A$1:$K$89,'17-3-1'!$M$1:$V$89</definedName>
    <definedName name="_xlnm.Print_Area" localSheetId="3">'17-3-2'!$A$1:$I$86,'17-3-2'!$K$1:$R$86</definedName>
    <definedName name="_xlnm.Print_Area" localSheetId="4">'17-4'!$A$1:$J$78,'17-4'!$L$1:$U$78</definedName>
    <definedName name="_xlnm.Print_Area" localSheetId="5">'17-5'!$A$1:$F$65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B22" i="14" l="1"/>
  <c r="B21" i="14"/>
  <c r="B20" i="14"/>
  <c r="B19" i="14"/>
  <c r="B18" i="14"/>
  <c r="B8" i="14"/>
  <c r="B7" i="14"/>
  <c r="B6" i="14"/>
  <c r="B5" i="14"/>
  <c r="B4" i="14"/>
  <c r="S51" i="9" l="1"/>
  <c r="R51" i="9"/>
  <c r="Q51" i="9"/>
  <c r="P51" i="9"/>
  <c r="O51" i="9"/>
  <c r="H51" i="9"/>
  <c r="G51" i="9"/>
  <c r="F51" i="9"/>
  <c r="E51" i="9"/>
  <c r="D51" i="9"/>
  <c r="H50" i="9"/>
  <c r="H52" i="9" s="1"/>
  <c r="G50" i="9"/>
  <c r="G52" i="9" s="1"/>
  <c r="F50" i="9"/>
  <c r="F52" i="9" s="1"/>
  <c r="E50" i="9"/>
  <c r="E52" i="9" s="1"/>
  <c r="D50" i="9"/>
  <c r="D52" i="9" s="1"/>
</calcChain>
</file>

<file path=xl/sharedStrings.xml><?xml version="1.0" encoding="utf-8"?>
<sst xmlns="http://schemas.openxmlformats.org/spreadsheetml/2006/main" count="1809" uniqueCount="608">
  <si>
    <t>全　　国</t>
    <rPh sb="0" eb="1">
      <t>ゼン</t>
    </rPh>
    <rPh sb="3" eb="4">
      <t>クニ</t>
    </rPh>
    <phoneticPr fontId="2"/>
  </si>
  <si>
    <t>北 海 道</t>
    <rPh sb="0" eb="1">
      <t>キタ</t>
    </rPh>
    <rPh sb="2" eb="3">
      <t>ウミ</t>
    </rPh>
    <rPh sb="4" eb="5">
      <t>ミチ</t>
    </rPh>
    <phoneticPr fontId="2"/>
  </si>
  <si>
    <t>年　 月</t>
    <rPh sb="0" eb="1">
      <t>トシ</t>
    </rPh>
    <rPh sb="3" eb="4">
      <t>ツキ</t>
    </rPh>
    <phoneticPr fontId="2"/>
  </si>
  <si>
    <t>資料の出所</t>
    <rPh sb="0" eb="2">
      <t>シリョウ</t>
    </rPh>
    <rPh sb="3" eb="5">
      <t>シュッショ</t>
    </rPh>
    <phoneticPr fontId="2"/>
  </si>
  <si>
    <t>年　　月</t>
    <rPh sb="0" eb="1">
      <t>トシ</t>
    </rPh>
    <rPh sb="3" eb="4">
      <t>ツキ</t>
    </rPh>
    <phoneticPr fontId="2"/>
  </si>
  <si>
    <t>来道客数</t>
    <rPh sb="0" eb="2">
      <t>ライドウ</t>
    </rPh>
    <rPh sb="2" eb="4">
      <t>キャクスウ</t>
    </rPh>
    <phoneticPr fontId="2"/>
  </si>
  <si>
    <t>日本自動車販売協会連合会</t>
    <rPh sb="0" eb="2">
      <t>ニホン</t>
    </rPh>
    <rPh sb="2" eb="5">
      <t>ジドウシャ</t>
    </rPh>
    <rPh sb="5" eb="7">
      <t>ハンバイ</t>
    </rPh>
    <rPh sb="7" eb="9">
      <t>キョウカイ</t>
    </rPh>
    <rPh sb="9" eb="12">
      <t>レンゴウカイ</t>
    </rPh>
    <phoneticPr fontId="2"/>
  </si>
  <si>
    <t>全国軽自動車協会連合会</t>
    <rPh sb="0" eb="2">
      <t>ゼンコク</t>
    </rPh>
    <rPh sb="2" eb="6">
      <t>ケイジドウシャ</t>
    </rPh>
    <rPh sb="6" eb="8">
      <t>キョウカイ</t>
    </rPh>
    <rPh sb="8" eb="11">
      <t>レンゴウカイ</t>
    </rPh>
    <phoneticPr fontId="2"/>
  </si>
  <si>
    <t>北海道建設業信用保証(株)</t>
    <rPh sb="0" eb="3">
      <t>ホッカイドウ</t>
    </rPh>
    <rPh sb="3" eb="6">
      <t>ケンセツギョウ</t>
    </rPh>
    <rPh sb="6" eb="8">
      <t>シンヨウ</t>
    </rPh>
    <rPh sb="8" eb="10">
      <t>ホショウ</t>
    </rPh>
    <rPh sb="10" eb="13">
      <t>カブ</t>
    </rPh>
    <phoneticPr fontId="2"/>
  </si>
  <si>
    <t>(台)</t>
    <rPh sb="1" eb="2">
      <t>ダイ</t>
    </rPh>
    <phoneticPr fontId="2"/>
  </si>
  <si>
    <t>日本銀行</t>
    <rPh sb="0" eb="2">
      <t>ニホン</t>
    </rPh>
    <rPh sb="2" eb="4">
      <t>ギンコウ</t>
    </rPh>
    <phoneticPr fontId="2"/>
  </si>
  <si>
    <t>（株）東京商工リサーチ北海道支社</t>
    <rPh sb="1" eb="2">
      <t>カブ</t>
    </rPh>
    <rPh sb="3" eb="5">
      <t>トウキョウ</t>
    </rPh>
    <rPh sb="5" eb="7">
      <t>ショウコウ</t>
    </rPh>
    <rPh sb="11" eb="14">
      <t>ホッカイドウ</t>
    </rPh>
    <rPh sb="14" eb="16">
      <t>シシャ</t>
    </rPh>
    <phoneticPr fontId="2"/>
  </si>
  <si>
    <t>17 経済</t>
    <rPh sb="3" eb="5">
      <t>ケイザイ</t>
    </rPh>
    <phoneticPr fontId="2"/>
  </si>
  <si>
    <t>北海道観光振興機構</t>
    <rPh sb="0" eb="3">
      <t>ホッカイドウ</t>
    </rPh>
    <rPh sb="3" eb="5">
      <t>カンコウ</t>
    </rPh>
    <rPh sb="5" eb="7">
      <t>シンコウ</t>
    </rPh>
    <rPh sb="7" eb="9">
      <t>キコウ</t>
    </rPh>
    <phoneticPr fontId="2"/>
  </si>
  <si>
    <t>新車登録台数
（乗用車）</t>
    <rPh sb="0" eb="2">
      <t>シンシャ</t>
    </rPh>
    <rPh sb="2" eb="4">
      <t>トウロク</t>
    </rPh>
    <rPh sb="4" eb="6">
      <t>ダイスウ</t>
    </rPh>
    <rPh sb="8" eb="11">
      <t>ジョウヨウシャ</t>
    </rPh>
    <phoneticPr fontId="2"/>
  </si>
  <si>
    <t>北海道経済産業局</t>
    <phoneticPr fontId="2"/>
  </si>
  <si>
    <t>輸　　　出</t>
    <rPh sb="0" eb="1">
      <t>ユ</t>
    </rPh>
    <rPh sb="4" eb="5">
      <t>デ</t>
    </rPh>
    <phoneticPr fontId="2"/>
  </si>
  <si>
    <t>輸　　　入</t>
    <rPh sb="0" eb="1">
      <t>ユ</t>
    </rPh>
    <rPh sb="4" eb="5">
      <t>イリ</t>
    </rPh>
    <phoneticPr fontId="2"/>
  </si>
  <si>
    <t>…</t>
  </si>
  <si>
    <t>函　館　税　関</t>
    <rPh sb="0" eb="1">
      <t>ハコ</t>
    </rPh>
    <rPh sb="2" eb="3">
      <t>カン</t>
    </rPh>
    <rPh sb="4" eb="5">
      <t>ゼイ</t>
    </rPh>
    <rPh sb="6" eb="7">
      <t>セキ</t>
    </rPh>
    <phoneticPr fontId="2"/>
  </si>
  <si>
    <t>財    務  　省</t>
    <phoneticPr fontId="2"/>
  </si>
  <si>
    <t>来道外国人数</t>
    <rPh sb="0" eb="1">
      <t>ライ</t>
    </rPh>
    <rPh sb="1" eb="2">
      <t>ドウ</t>
    </rPh>
    <rPh sb="2" eb="5">
      <t>ガイコクジン</t>
    </rPh>
    <rPh sb="5" eb="6">
      <t>スウ</t>
    </rPh>
    <phoneticPr fontId="2"/>
  </si>
  <si>
    <t>大型小売店販売額
(全店)</t>
    <rPh sb="0" eb="2">
      <t>オオガタ</t>
    </rPh>
    <rPh sb="2" eb="5">
      <t>コウリテン</t>
    </rPh>
    <rPh sb="5" eb="8">
      <t>ハンバイガク</t>
    </rPh>
    <rPh sb="10" eb="12">
      <t>ゼンテン</t>
    </rPh>
    <phoneticPr fontId="2"/>
  </si>
  <si>
    <t>1)年数値は年度計。</t>
    <rPh sb="2" eb="4">
      <t>ネンスウ</t>
    </rPh>
    <rPh sb="4" eb="5">
      <t>チ</t>
    </rPh>
    <rPh sb="6" eb="8">
      <t>ネンド</t>
    </rPh>
    <rPh sb="8" eb="9">
      <t>ケイ</t>
    </rPh>
    <phoneticPr fontId="2"/>
  </si>
  <si>
    <t>2)来道客は、各輸送機関（航空機、ＪＲ、フェリー）の道内への下り便利用客数。</t>
    <rPh sb="7" eb="8">
      <t>カク</t>
    </rPh>
    <phoneticPr fontId="2"/>
  </si>
  <si>
    <t>3)ウエイト＝10000。</t>
    <phoneticPr fontId="2"/>
  </si>
  <si>
    <t>4)負債総額1千万円以上。</t>
    <rPh sb="2" eb="4">
      <t>フサイ</t>
    </rPh>
    <rPh sb="4" eb="6">
      <t>ソウガク</t>
    </rPh>
    <rPh sb="7" eb="10">
      <t>センマンエン</t>
    </rPh>
    <rPh sb="10" eb="12">
      <t>イジョウ</t>
    </rPh>
    <phoneticPr fontId="2"/>
  </si>
  <si>
    <t>5)新規学卒を除きパートタイムを含む。(常用、原数値)</t>
    <rPh sb="2" eb="4">
      <t>シンキ</t>
    </rPh>
    <rPh sb="4" eb="6">
      <t>ガクソツ</t>
    </rPh>
    <rPh sb="7" eb="8">
      <t>ノゾ</t>
    </rPh>
    <rPh sb="16" eb="17">
      <t>フク</t>
    </rPh>
    <rPh sb="20" eb="22">
      <t>ジョウヨウ</t>
    </rPh>
    <rPh sb="23" eb="24">
      <t>ゲン</t>
    </rPh>
    <rPh sb="24" eb="26">
      <t>スウチ</t>
    </rPh>
    <phoneticPr fontId="2"/>
  </si>
  <si>
    <t>6)全国は価格変動が大きい生鮮食品を除く総合。</t>
    <rPh sb="2" eb="4">
      <t>ゼンコク</t>
    </rPh>
    <rPh sb="5" eb="7">
      <t>カカク</t>
    </rPh>
    <rPh sb="7" eb="9">
      <t>ヘンドウ</t>
    </rPh>
    <rPh sb="10" eb="11">
      <t>オオ</t>
    </rPh>
    <rPh sb="13" eb="15">
      <t>セイセン</t>
    </rPh>
    <rPh sb="15" eb="17">
      <t>ショクヒン</t>
    </rPh>
    <rPh sb="18" eb="19">
      <t>ノゾ</t>
    </rPh>
    <rPh sb="20" eb="22">
      <t>ソウゴウ</t>
    </rPh>
    <phoneticPr fontId="2"/>
  </si>
  <si>
    <t>新規求人倍率 5)</t>
    <rPh sb="0" eb="1">
      <t>シン</t>
    </rPh>
    <rPh sb="1" eb="2">
      <t>キ</t>
    </rPh>
    <rPh sb="2" eb="3">
      <t>モトム</t>
    </rPh>
    <rPh sb="3" eb="4">
      <t>ジン</t>
    </rPh>
    <rPh sb="4" eb="5">
      <t>バイ</t>
    </rPh>
    <rPh sb="5" eb="6">
      <t>リツ</t>
    </rPh>
    <phoneticPr fontId="2"/>
  </si>
  <si>
    <t>月間有効求人倍率 5)</t>
    <rPh sb="0" eb="2">
      <t>ゲッカン</t>
    </rPh>
    <rPh sb="2" eb="4">
      <t>ユウコウ</t>
    </rPh>
    <rPh sb="4" eb="6">
      <t>キュウジン</t>
    </rPh>
    <rPh sb="6" eb="8">
      <t>バイリツ</t>
    </rPh>
    <phoneticPr fontId="2"/>
  </si>
  <si>
    <t>消費者物価指数 6)</t>
    <rPh sb="0" eb="3">
      <t>ショウヒシャ</t>
    </rPh>
    <rPh sb="3" eb="5">
      <t>ブッカ</t>
    </rPh>
    <rPh sb="5" eb="7">
      <t>シスウ</t>
    </rPh>
    <phoneticPr fontId="2"/>
  </si>
  <si>
    <t>7)年数値は年度。</t>
    <rPh sb="2" eb="3">
      <t>ネン</t>
    </rPh>
    <rPh sb="3" eb="5">
      <t>スウチ</t>
    </rPh>
    <rPh sb="6" eb="8">
      <t>ネンド</t>
    </rPh>
    <phoneticPr fontId="2"/>
  </si>
  <si>
    <t>経済成長率(名目) 7)</t>
    <rPh sb="0" eb="2">
      <t>ケイザイ</t>
    </rPh>
    <rPh sb="2" eb="5">
      <t>セイチョウリツ</t>
    </rPh>
    <rPh sb="6" eb="8">
      <t>メイモク</t>
    </rPh>
    <phoneticPr fontId="2"/>
  </si>
  <si>
    <t>(億円)</t>
  </si>
  <si>
    <t>(戸)</t>
  </si>
  <si>
    <t>(人)</t>
  </si>
  <si>
    <t>(％)</t>
  </si>
  <si>
    <t>(件)</t>
  </si>
  <si>
    <t>北海道経済産業局</t>
    <phoneticPr fontId="2"/>
  </si>
  <si>
    <t>観光（来道客数・
来道外国人数) 2)</t>
    <rPh sb="0" eb="2">
      <t>カンコウ</t>
    </rPh>
    <rPh sb="3" eb="5">
      <t>ライドウ</t>
    </rPh>
    <rPh sb="5" eb="7">
      <t>キャクスウ</t>
    </rPh>
    <phoneticPr fontId="2"/>
  </si>
  <si>
    <t>新設住宅着工戸数
（総戸数）　　　</t>
    <rPh sb="0" eb="2">
      <t>シンセツ</t>
    </rPh>
    <rPh sb="2" eb="4">
      <t>ジュウタク</t>
    </rPh>
    <rPh sb="4" eb="6">
      <t>チャッコウ</t>
    </rPh>
    <rPh sb="6" eb="8">
      <t>コスウ</t>
    </rPh>
    <phoneticPr fontId="2"/>
  </si>
  <si>
    <t>鉱工業生産指数
(季節調整済指数) 3)</t>
    <rPh sb="0" eb="3">
      <t>コウコウギョウ</t>
    </rPh>
    <rPh sb="3" eb="5">
      <t>セイサン</t>
    </rPh>
    <rPh sb="5" eb="7">
      <t>シスウ</t>
    </rPh>
    <phoneticPr fontId="2"/>
  </si>
  <si>
    <t>鉱工業生産指数
（原指数）3)</t>
    <rPh sb="0" eb="3">
      <t>コウコウギョウ</t>
    </rPh>
    <rPh sb="3" eb="5">
      <t>セイサン</t>
    </rPh>
    <rPh sb="5" eb="7">
      <t>シスウ</t>
    </rPh>
    <phoneticPr fontId="2"/>
  </si>
  <si>
    <t>経 済 産 業 省</t>
    <phoneticPr fontId="2"/>
  </si>
  <si>
    <t>国 土 交 通 省</t>
    <rPh sb="0" eb="1">
      <t>クニ</t>
    </rPh>
    <rPh sb="2" eb="3">
      <t>ツチ</t>
    </rPh>
    <rPh sb="4" eb="5">
      <t>コウ</t>
    </rPh>
    <rPh sb="6" eb="7">
      <t>ツウ</t>
    </rPh>
    <rPh sb="8" eb="9">
      <t>ショウ</t>
    </rPh>
    <phoneticPr fontId="2"/>
  </si>
  <si>
    <t>経 済 産 業 省</t>
    <rPh sb="0" eb="1">
      <t>ヘ</t>
    </rPh>
    <rPh sb="2" eb="3">
      <t>スミ</t>
    </rPh>
    <rPh sb="4" eb="5">
      <t>サン</t>
    </rPh>
    <rPh sb="6" eb="7">
      <t>ゴウ</t>
    </rPh>
    <rPh sb="8" eb="9">
      <t>ショウ</t>
    </rPh>
    <phoneticPr fontId="2"/>
  </si>
  <si>
    <t>企業物価
指 数</t>
    <rPh sb="0" eb="2">
      <t>キギョウ</t>
    </rPh>
    <rPh sb="2" eb="4">
      <t>ブッカ</t>
    </rPh>
    <phoneticPr fontId="2"/>
  </si>
  <si>
    <t>厚 生 労 働 省</t>
    <phoneticPr fontId="2"/>
  </si>
  <si>
    <t>北 海 道 労 働 局</t>
    <phoneticPr fontId="2"/>
  </si>
  <si>
    <t>総 務 省</t>
    <rPh sb="0" eb="1">
      <t>ソウ</t>
    </rPh>
    <rPh sb="2" eb="3">
      <t>ツトム</t>
    </rPh>
    <rPh sb="4" eb="5">
      <t>ショウ</t>
    </rPh>
    <phoneticPr fontId="2"/>
  </si>
  <si>
    <t>内 閣 府</t>
    <rPh sb="0" eb="1">
      <t>ナイ</t>
    </rPh>
    <rPh sb="2" eb="3">
      <t>カク</t>
    </rPh>
    <rPh sb="4" eb="5">
      <t>フ</t>
    </rPh>
    <phoneticPr fontId="2"/>
  </si>
  <si>
    <t>公共工事請負金額 1)</t>
    <rPh sb="0" eb="2">
      <t>コウキョウ</t>
    </rPh>
    <rPh sb="2" eb="4">
      <t>コウジ</t>
    </rPh>
    <rPh sb="4" eb="5">
      <t>ウ</t>
    </rPh>
    <rPh sb="5" eb="6">
      <t>オ</t>
    </rPh>
    <rPh sb="6" eb="8">
      <t>キンガク</t>
    </rPh>
    <phoneticPr fontId="2"/>
  </si>
  <si>
    <t>(27年＝100）</t>
    <rPh sb="3" eb="4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</si>
  <si>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</si>
  <si>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2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2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</si>
  <si>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3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2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</si>
  <si>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4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2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</si>
  <si>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5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2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</si>
  <si>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6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2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</si>
  <si>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7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2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</si>
  <si>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8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2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</si>
  <si>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9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2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</si>
  <si>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10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2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</si>
  <si>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11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2"/>
  </si>
  <si>
    <r>
      <rPr>
        <sz val="11"/>
        <color theme="0"/>
        <rFont val="ＭＳ 明朝"/>
        <family val="1"/>
        <charset val="128"/>
      </rPr>
      <t>令和2年</t>
    </r>
    <r>
      <rPr>
        <sz val="11"/>
        <color theme="1"/>
        <rFont val="ＭＳ 明朝"/>
        <family val="1"/>
        <charset val="128"/>
      </rPr>
      <t>12</t>
    </r>
    <r>
      <rPr>
        <sz val="11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2"/>
  </si>
  <si>
    <t>企業倒産
（件数）4)</t>
    <rPh sb="0" eb="2">
      <t>キギョウ</t>
    </rPh>
    <rPh sb="2" eb="4">
      <t>トウサン</t>
    </rPh>
    <phoneticPr fontId="2"/>
  </si>
  <si>
    <t>企業倒産
（負債金額）4)</t>
    <rPh sb="0" eb="2">
      <t>キギョウ</t>
    </rPh>
    <rPh sb="2" eb="4">
      <t>トウサン</t>
    </rPh>
    <rPh sb="6" eb="8">
      <t>フサイ</t>
    </rPh>
    <rPh sb="8" eb="10">
      <t>キンガク</t>
    </rPh>
    <phoneticPr fontId="2"/>
  </si>
  <si>
    <t>法務省出入国在留管理庁</t>
    <rPh sb="0" eb="3">
      <t>ホウムショウ</t>
    </rPh>
    <rPh sb="3" eb="4">
      <t>シュツ</t>
    </rPh>
    <rPh sb="4" eb="5">
      <t>イリ</t>
    </rPh>
    <rPh sb="5" eb="6">
      <t>コク</t>
    </rPh>
    <rPh sb="6" eb="8">
      <t>ザイリュウ</t>
    </rPh>
    <rPh sb="8" eb="11">
      <t>カンリチョウ</t>
    </rPh>
    <phoneticPr fontId="2"/>
  </si>
  <si>
    <t>(令和2年＝100)</t>
    <rPh sb="1" eb="3">
      <t>レイワ</t>
    </rPh>
    <rPh sb="4" eb="5">
      <t>ネン</t>
    </rPh>
    <phoneticPr fontId="2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</si>
  <si>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2</t>
    </r>
    <r>
      <rPr>
        <sz val="11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2"/>
  </si>
  <si>
    <t>(2年＝100)</t>
    <rPh sb="2" eb="3">
      <t>ネン</t>
    </rPh>
    <phoneticPr fontId="2"/>
  </si>
  <si>
    <t>平成30年</t>
    <rPh sb="0" eb="2">
      <t>ヘイセイ</t>
    </rPh>
    <rPh sb="4" eb="5">
      <t>ネン</t>
    </rPh>
    <phoneticPr fontId="2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</si>
  <si>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3</t>
    </r>
    <r>
      <rPr>
        <sz val="11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2"/>
  </si>
  <si>
    <r>
      <rPr>
        <sz val="11"/>
        <color theme="0"/>
        <rFont val="ＭＳ ゴシック"/>
        <family val="3"/>
        <charset val="128"/>
      </rPr>
      <t>令和</t>
    </r>
    <r>
      <rPr>
        <sz val="11"/>
        <rFont val="ＭＳ ゴシック"/>
        <family val="3"/>
        <charset val="128"/>
      </rPr>
      <t>4</t>
    </r>
    <r>
      <rPr>
        <sz val="11"/>
        <color theme="0"/>
        <rFont val="ＭＳ ゴシック"/>
        <family val="3"/>
        <charset val="128"/>
      </rPr>
      <t>年</t>
    </r>
    <rPh sb="0" eb="2">
      <t>レイワ</t>
    </rPh>
    <rPh sb="3" eb="4">
      <t>ネン</t>
    </rPh>
    <phoneticPr fontId="2"/>
  </si>
  <si>
    <t>令和4年1月</t>
    <rPh sb="0" eb="2">
      <t>レイワ</t>
    </rPh>
    <rPh sb="3" eb="4">
      <t>ネン</t>
    </rPh>
    <rPh sb="5" eb="6">
      <t>ガツ</t>
    </rPh>
    <phoneticPr fontId="2"/>
  </si>
  <si>
    <r>
      <t>1 主要経済指標</t>
    </r>
    <r>
      <rPr>
        <b/>
        <sz val="15"/>
        <color indexed="8"/>
        <rFont val="ＭＳ 明朝"/>
        <family val="1"/>
        <charset val="128"/>
      </rPr>
      <t>（平成30年～令和4年）</t>
    </r>
    <rPh sb="2" eb="3">
      <t>シュ</t>
    </rPh>
    <rPh sb="3" eb="4">
      <t>ヨウ</t>
    </rPh>
    <rPh sb="4" eb="5">
      <t>ヘ</t>
    </rPh>
    <rPh sb="5" eb="6">
      <t>スミ</t>
    </rPh>
    <rPh sb="6" eb="7">
      <t>ユビ</t>
    </rPh>
    <rPh sb="7" eb="8">
      <t>シルベ</t>
    </rPh>
    <rPh sb="9" eb="11">
      <t>ヘイセイ</t>
    </rPh>
    <rPh sb="13" eb="14">
      <t>ネン</t>
    </rPh>
    <rPh sb="15" eb="17">
      <t>レイワ</t>
    </rPh>
    <rPh sb="18" eb="19">
      <t>ネン</t>
    </rPh>
    <phoneticPr fontId="2"/>
  </si>
  <si>
    <r>
      <t>2 道民経済計算</t>
    </r>
    <r>
      <rPr>
        <b/>
        <sz val="12.5"/>
        <rFont val="ＭＳ 明朝"/>
        <family val="1"/>
        <charset val="128"/>
      </rPr>
      <t xml:space="preserve">（平成28～令和2年度） </t>
    </r>
    <r>
      <rPr>
        <b/>
        <sz val="11"/>
        <rFont val="ＭＳ 明朝"/>
        <family val="1"/>
        <charset val="128"/>
      </rPr>
      <t xml:space="preserve"> </t>
    </r>
    <rPh sb="2" eb="3">
      <t>ミチ</t>
    </rPh>
    <rPh sb="3" eb="4">
      <t>タミ</t>
    </rPh>
    <rPh sb="4" eb="5">
      <t>ヘ</t>
    </rPh>
    <rPh sb="5" eb="6">
      <t>スミ</t>
    </rPh>
    <rPh sb="6" eb="7">
      <t>ケイ</t>
    </rPh>
    <rPh sb="7" eb="8">
      <t>サン</t>
    </rPh>
    <rPh sb="9" eb="11">
      <t>ヘイセイ</t>
    </rPh>
    <rPh sb="14" eb="16">
      <t>レイワ</t>
    </rPh>
    <rPh sb="17" eb="19">
      <t>ネンド</t>
    </rPh>
    <rPh sb="18" eb="19">
      <t>ガンネン</t>
    </rPh>
    <phoneticPr fontId="2"/>
  </si>
  <si>
    <t>経済活動別道内総生産 (名目）</t>
    <rPh sb="0" eb="2">
      <t>ケイザイ</t>
    </rPh>
    <rPh sb="2" eb="4">
      <t>カツドウ</t>
    </rPh>
    <rPh sb="4" eb="5">
      <t>ベツ</t>
    </rPh>
    <rPh sb="5" eb="7">
      <t>ドウナイ</t>
    </rPh>
    <rPh sb="7" eb="10">
      <t>ソウセイサン</t>
    </rPh>
    <rPh sb="12" eb="14">
      <t>メイモク</t>
    </rPh>
    <phoneticPr fontId="2"/>
  </si>
  <si>
    <t>項　　　  　　目</t>
    <rPh sb="0" eb="1">
      <t>コウ</t>
    </rPh>
    <rPh sb="8" eb="9">
      <t>メ</t>
    </rPh>
    <phoneticPr fontId="2"/>
  </si>
  <si>
    <t>実　　　　　　　数　　 （百万円）</t>
    <rPh sb="0" eb="1">
      <t>ジツ</t>
    </rPh>
    <rPh sb="8" eb="9">
      <t>スウ</t>
    </rPh>
    <rPh sb="13" eb="15">
      <t>ヒャクマン</t>
    </rPh>
    <rPh sb="15" eb="16">
      <t>エン</t>
    </rPh>
    <phoneticPr fontId="2"/>
  </si>
  <si>
    <t>構　　　 成　 　　比　　(％)</t>
    <rPh sb="0" eb="1">
      <t>ガマエ</t>
    </rPh>
    <rPh sb="5" eb="6">
      <t>シゲル</t>
    </rPh>
    <rPh sb="10" eb="11">
      <t>ヒ</t>
    </rPh>
    <phoneticPr fontId="2"/>
  </si>
  <si>
    <t>対　前　年　度　増　加　率 (％)</t>
    <rPh sb="0" eb="1">
      <t>タイ</t>
    </rPh>
    <rPh sb="2" eb="3">
      <t>マエ</t>
    </rPh>
    <rPh sb="4" eb="5">
      <t>トシ</t>
    </rPh>
    <rPh sb="6" eb="7">
      <t>タビ</t>
    </rPh>
    <rPh sb="8" eb="9">
      <t>ゾウ</t>
    </rPh>
    <rPh sb="10" eb="11">
      <t>クワ</t>
    </rPh>
    <rPh sb="12" eb="13">
      <t>リツ</t>
    </rPh>
    <phoneticPr fontId="2"/>
  </si>
  <si>
    <t>平成28年度</t>
    <rPh sb="0" eb="2">
      <t>ヘイセイ</t>
    </rPh>
    <rPh sb="4" eb="5">
      <t>トシ</t>
    </rPh>
    <rPh sb="5" eb="6">
      <t>タビ</t>
    </rPh>
    <phoneticPr fontId="2"/>
  </si>
  <si>
    <t>29年度</t>
    <rPh sb="2" eb="3">
      <t>トシ</t>
    </rPh>
    <rPh sb="3" eb="4">
      <t>タビ</t>
    </rPh>
    <phoneticPr fontId="2"/>
  </si>
  <si>
    <t>30年度</t>
    <rPh sb="2" eb="3">
      <t>トシ</t>
    </rPh>
    <rPh sb="3" eb="4">
      <t>タビ</t>
    </rPh>
    <phoneticPr fontId="2"/>
  </si>
  <si>
    <t>令和元年度</t>
    <rPh sb="0" eb="2">
      <t>レイワ</t>
    </rPh>
    <rPh sb="2" eb="5">
      <t>ガンネンド</t>
    </rPh>
    <phoneticPr fontId="2"/>
  </si>
  <si>
    <t>2年度</t>
    <rPh sb="1" eb="3">
      <t>ネンド</t>
    </rPh>
    <phoneticPr fontId="2"/>
  </si>
  <si>
    <t>2年度</t>
    <rPh sb="1" eb="2">
      <t>トシ</t>
    </rPh>
    <rPh sb="2" eb="3">
      <t>タビ</t>
    </rPh>
    <phoneticPr fontId="2"/>
  </si>
  <si>
    <t>農林水産業</t>
    <rPh sb="0" eb="2">
      <t>ノウリン</t>
    </rPh>
    <rPh sb="2" eb="5">
      <t>スイサンギョウ</t>
    </rPh>
    <phoneticPr fontId="2"/>
  </si>
  <si>
    <t>鉱業</t>
    <rPh sb="0" eb="2">
      <t>コウギョウ</t>
    </rPh>
    <phoneticPr fontId="2"/>
  </si>
  <si>
    <t>製造業</t>
    <rPh sb="0" eb="3">
      <t>セイゾウギョウ</t>
    </rPh>
    <phoneticPr fontId="2"/>
  </si>
  <si>
    <t>電気・ガス・水道・廃棄物処理業</t>
    <rPh sb="0" eb="2">
      <t>デンキ</t>
    </rPh>
    <rPh sb="6" eb="8">
      <t>スイドウ</t>
    </rPh>
    <rPh sb="9" eb="12">
      <t>ハイキブツ</t>
    </rPh>
    <rPh sb="12" eb="15">
      <t>ショリギョウ</t>
    </rPh>
    <phoneticPr fontId="2"/>
  </si>
  <si>
    <t>建設業</t>
    <rPh sb="0" eb="3">
      <t>ケンセツギョウ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</si>
  <si>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</si>
  <si>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</si>
  <si>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宿泊・飲食サービス業</t>
    <rPh sb="0" eb="2">
      <t>シュクハク</t>
    </rPh>
    <rPh sb="3" eb="5">
      <t>インショク</t>
    </rPh>
    <rPh sb="9" eb="10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</si>
  <si>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</si>
  <si>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</si>
  <si>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4">
      <t>フドウサンギョウ</t>
    </rPh>
    <phoneticPr fontId="2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</si>
  <si>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2"/>
  </si>
  <si>
    <t>公務</t>
    <rPh sb="0" eb="2">
      <t>コウム</t>
    </rPh>
    <phoneticPr fontId="2"/>
  </si>
  <si>
    <t>教育</t>
    <rPh sb="0" eb="2">
      <t>キョウイク</t>
    </rPh>
    <phoneticPr fontId="2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</si>
  <si>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2"/>
  </si>
  <si>
    <t>その他のサービス</t>
    <rPh sb="2" eb="3">
      <t>タ</t>
    </rPh>
    <phoneticPr fontId="2"/>
  </si>
  <si>
    <t>輸入品に課される税・関税</t>
    <rPh sb="0" eb="2">
      <t>ユニュウ</t>
    </rPh>
    <rPh sb="2" eb="3">
      <t>ヒン</t>
    </rPh>
    <rPh sb="4" eb="5">
      <t>カ</t>
    </rPh>
    <rPh sb="8" eb="9">
      <t>ゼイ</t>
    </rPh>
    <rPh sb="10" eb="12">
      <t>カンゼイ</t>
    </rPh>
    <phoneticPr fontId="2"/>
  </si>
  <si>
    <t>(控除)総資本形成に係る消費税</t>
    <phoneticPr fontId="2"/>
  </si>
  <si>
    <t xml:space="preserve">経済活動別道内総生産 </t>
    <rPh sb="0" eb="2">
      <t>ケイザイ</t>
    </rPh>
    <rPh sb="2" eb="4">
      <t>カツドウ</t>
    </rPh>
    <rPh sb="4" eb="5">
      <t>ベツ</t>
    </rPh>
    <rPh sb="5" eb="7">
      <t>ドウナイ</t>
    </rPh>
    <rPh sb="7" eb="10">
      <t>ソウセイサン</t>
    </rPh>
    <phoneticPr fontId="2"/>
  </si>
  <si>
    <t>道民所得</t>
    <rPh sb="0" eb="1">
      <t>ミチ</t>
    </rPh>
    <rPh sb="1" eb="2">
      <t>タミ</t>
    </rPh>
    <rPh sb="2" eb="3">
      <t>トコロ</t>
    </rPh>
    <rPh sb="3" eb="4">
      <t>トク</t>
    </rPh>
    <phoneticPr fontId="2"/>
  </si>
  <si>
    <t>項　　  　　　目</t>
    <rPh sb="0" eb="1">
      <t>コウ</t>
    </rPh>
    <rPh sb="8" eb="9">
      <t>メ</t>
    </rPh>
    <phoneticPr fontId="2"/>
  </si>
  <si>
    <t>雇用者報酬</t>
    <rPh sb="0" eb="3">
      <t>コヨウシャ</t>
    </rPh>
    <rPh sb="3" eb="5">
      <t>ホウシュウ</t>
    </rPh>
    <phoneticPr fontId="2"/>
  </si>
  <si>
    <t>財 産 所 得(非企業部門)</t>
    <rPh sb="0" eb="1">
      <t>ザイ</t>
    </rPh>
    <rPh sb="2" eb="3">
      <t>サン</t>
    </rPh>
    <rPh sb="4" eb="5">
      <t>トコロ</t>
    </rPh>
    <rPh sb="6" eb="7">
      <t>トク</t>
    </rPh>
    <rPh sb="8" eb="9">
      <t>ヒ</t>
    </rPh>
    <rPh sb="9" eb="11">
      <t>キギョウ</t>
    </rPh>
    <rPh sb="11" eb="13">
      <t>ブモン</t>
    </rPh>
    <phoneticPr fontId="2"/>
  </si>
  <si>
    <t>企業所得</t>
    <rPh sb="0" eb="2">
      <t>キギョウ</t>
    </rPh>
    <rPh sb="2" eb="4">
      <t>ショトク</t>
    </rPh>
    <phoneticPr fontId="2"/>
  </si>
  <si>
    <t>道　民　所　得(要素費用表示)</t>
    <rPh sb="0" eb="1">
      <t>ミチ</t>
    </rPh>
    <rPh sb="2" eb="3">
      <t>タミ</t>
    </rPh>
    <rPh sb="4" eb="5">
      <t>トコロ</t>
    </rPh>
    <rPh sb="6" eb="7">
      <t>トク</t>
    </rPh>
    <rPh sb="8" eb="10">
      <t>ヨウソ</t>
    </rPh>
    <rPh sb="10" eb="12">
      <t>ヒヨウ</t>
    </rPh>
    <rPh sb="12" eb="14">
      <t>ヒョウジ</t>
    </rPh>
    <phoneticPr fontId="2"/>
  </si>
  <si>
    <t>道内総生産(支出側)(名目)</t>
    <rPh sb="0" eb="1">
      <t>ミチ</t>
    </rPh>
    <rPh sb="1" eb="2">
      <t>ウチ</t>
    </rPh>
    <rPh sb="2" eb="3">
      <t>フサ</t>
    </rPh>
    <rPh sb="3" eb="5">
      <t>セイサン</t>
    </rPh>
    <rPh sb="6" eb="8">
      <t>シシュツ</t>
    </rPh>
    <rPh sb="8" eb="9">
      <t>ガワ</t>
    </rPh>
    <rPh sb="11" eb="12">
      <t>ナ</t>
    </rPh>
    <rPh sb="12" eb="13">
      <t>メ</t>
    </rPh>
    <phoneticPr fontId="2"/>
  </si>
  <si>
    <t>民間最終消費支出</t>
    <rPh sb="0" eb="2">
      <t>ミンカン</t>
    </rPh>
    <rPh sb="2" eb="4">
      <t>サイシュウ</t>
    </rPh>
    <rPh sb="4" eb="6">
      <t>ショウヒ</t>
    </rPh>
    <rPh sb="6" eb="8">
      <t>シシュツ</t>
    </rPh>
    <phoneticPr fontId="2"/>
  </si>
  <si>
    <t>地方政府等最終消費支出</t>
    <rPh sb="0" eb="2">
      <t>チホウ</t>
    </rPh>
    <rPh sb="2" eb="4">
      <t>セイフ</t>
    </rPh>
    <rPh sb="4" eb="5">
      <t>トウ</t>
    </rPh>
    <rPh sb="5" eb="7">
      <t>サイシュウ</t>
    </rPh>
    <rPh sb="7" eb="9">
      <t>ショウヒ</t>
    </rPh>
    <rPh sb="9" eb="11">
      <t>シシュツ</t>
    </rPh>
    <phoneticPr fontId="2"/>
  </si>
  <si>
    <t>道内総資本形成</t>
    <rPh sb="0" eb="2">
      <t>ドウナイ</t>
    </rPh>
    <rPh sb="2" eb="5">
      <t>ソウシホン</t>
    </rPh>
    <rPh sb="5" eb="7">
      <t>ケイセイ</t>
    </rPh>
    <phoneticPr fontId="2"/>
  </si>
  <si>
    <t>財貨･ｻｰﾋﾞｽの移輸出入(純)･統計上の不突合</t>
    <rPh sb="0" eb="2">
      <t>ザイカ</t>
    </rPh>
    <rPh sb="9" eb="10">
      <t>イ</t>
    </rPh>
    <rPh sb="10" eb="13">
      <t>ユシュツニュウ</t>
    </rPh>
    <rPh sb="14" eb="15">
      <t>ジュン</t>
    </rPh>
    <rPh sb="17" eb="20">
      <t>トウケイジョウ</t>
    </rPh>
    <rPh sb="21" eb="22">
      <t>フ</t>
    </rPh>
    <rPh sb="22" eb="23">
      <t>トツ</t>
    </rPh>
    <rPh sb="23" eb="24">
      <t>ア</t>
    </rPh>
    <phoneticPr fontId="2"/>
  </si>
  <si>
    <t>道内総生産（支出側）</t>
    <rPh sb="0" eb="2">
      <t>ドウナイ</t>
    </rPh>
    <rPh sb="2" eb="5">
      <t>ソウセイサン</t>
    </rPh>
    <rPh sb="6" eb="8">
      <t>シシュツ</t>
    </rPh>
    <rPh sb="8" eb="9">
      <t>ガワ</t>
    </rPh>
    <phoneticPr fontId="2"/>
  </si>
  <si>
    <t>(参考)道外からの所得（純）</t>
    <rPh sb="1" eb="3">
      <t>サンコウ</t>
    </rPh>
    <rPh sb="4" eb="6">
      <t>ドウガイ</t>
    </rPh>
    <rPh sb="9" eb="11">
      <t>ショトク</t>
    </rPh>
    <rPh sb="12" eb="13">
      <t>ジュン</t>
    </rPh>
    <phoneticPr fontId="2"/>
  </si>
  <si>
    <t>(参考)道民総所得(市場価格)</t>
    <rPh sb="1" eb="3">
      <t>サンコウ</t>
    </rPh>
    <phoneticPr fontId="2"/>
  </si>
  <si>
    <t>関連指標</t>
    <rPh sb="0" eb="1">
      <t>セキ</t>
    </rPh>
    <rPh sb="1" eb="2">
      <t>レン</t>
    </rPh>
    <rPh sb="2" eb="3">
      <t>ユビ</t>
    </rPh>
    <rPh sb="3" eb="4">
      <t>シルベ</t>
    </rPh>
    <phoneticPr fontId="2"/>
  </si>
  <si>
    <t>項　　　　　　目</t>
    <rPh sb="0" eb="1">
      <t>コウ</t>
    </rPh>
    <rPh sb="7" eb="8">
      <t>メ</t>
    </rPh>
    <phoneticPr fontId="2"/>
  </si>
  <si>
    <t>項　　　　　　　　　目</t>
    <phoneticPr fontId="2"/>
  </si>
  <si>
    <t>名目道内総生産(生産側＝支出側)(億円)</t>
    <rPh sb="0" eb="2">
      <t>メイモク</t>
    </rPh>
    <rPh sb="2" eb="4">
      <t>ドウナイ</t>
    </rPh>
    <rPh sb="4" eb="7">
      <t>ソウセイサン</t>
    </rPh>
    <rPh sb="8" eb="11">
      <t>セイサンガワ</t>
    </rPh>
    <rPh sb="12" eb="14">
      <t>シシュツ</t>
    </rPh>
    <rPh sb="14" eb="15">
      <t>ガワ</t>
    </rPh>
    <rPh sb="17" eb="18">
      <t>オク</t>
    </rPh>
    <rPh sb="18" eb="19">
      <t>エン</t>
    </rPh>
    <phoneticPr fontId="2"/>
  </si>
  <si>
    <t>道民所得(道民1人当たり)(千円)</t>
    <phoneticPr fontId="2"/>
  </si>
  <si>
    <t>名目国内総生産(支出側)(億円)</t>
    <rPh sb="0" eb="2">
      <t>メイモク</t>
    </rPh>
    <rPh sb="2" eb="4">
      <t>コクナイ</t>
    </rPh>
    <rPh sb="4" eb="7">
      <t>ソウセイサン</t>
    </rPh>
    <rPh sb="8" eb="10">
      <t>シシュツ</t>
    </rPh>
    <rPh sb="10" eb="11">
      <t>ガワ</t>
    </rPh>
    <rPh sb="13" eb="14">
      <t>オク</t>
    </rPh>
    <rPh sb="14" eb="15">
      <t>エン</t>
    </rPh>
    <phoneticPr fontId="2"/>
  </si>
  <si>
    <t>国民所得(国民1人当たり)(千円)</t>
    <rPh sb="0" eb="2">
      <t>コクミン</t>
    </rPh>
    <rPh sb="2" eb="4">
      <t>ショトク</t>
    </rPh>
    <rPh sb="5" eb="7">
      <t>コクミン</t>
    </rPh>
    <rPh sb="8" eb="9">
      <t>ニン</t>
    </rPh>
    <rPh sb="9" eb="10">
      <t>ア</t>
    </rPh>
    <rPh sb="14" eb="16">
      <t>センエン</t>
    </rPh>
    <phoneticPr fontId="2"/>
  </si>
  <si>
    <t>道内総生産の対全国比(％)</t>
    <rPh sb="0" eb="2">
      <t>ドウナイ</t>
    </rPh>
    <rPh sb="2" eb="5">
      <t>ソウセイサン</t>
    </rPh>
    <rPh sb="6" eb="7">
      <t>タイ</t>
    </rPh>
    <rPh sb="7" eb="10">
      <t>ゼンコクヒ</t>
    </rPh>
    <phoneticPr fontId="2"/>
  </si>
  <si>
    <t>1人当たり道民所得の対全国比(％)</t>
    <rPh sb="0" eb="2">
      <t>ヒトリ</t>
    </rPh>
    <rPh sb="2" eb="3">
      <t>ア</t>
    </rPh>
    <rPh sb="5" eb="7">
      <t>ドウミン</t>
    </rPh>
    <rPh sb="7" eb="9">
      <t>ショトク</t>
    </rPh>
    <rPh sb="10" eb="11">
      <t>タイ</t>
    </rPh>
    <rPh sb="11" eb="14">
      <t>ゼンコクヒ</t>
    </rPh>
    <phoneticPr fontId="2"/>
  </si>
  <si>
    <t>道　民　所　得(億円)</t>
    <rPh sb="0" eb="1">
      <t>ミチ</t>
    </rPh>
    <rPh sb="2" eb="3">
      <t>ミン</t>
    </rPh>
    <rPh sb="4" eb="5">
      <t>ショ</t>
    </rPh>
    <rPh sb="6" eb="7">
      <t>トク</t>
    </rPh>
    <rPh sb="8" eb="9">
      <t>オク</t>
    </rPh>
    <rPh sb="9" eb="10">
      <t>エン</t>
    </rPh>
    <phoneticPr fontId="2"/>
  </si>
  <si>
    <t>道内純生産(名目)(道内就業者1人当たり)(千円)</t>
    <rPh sb="0" eb="2">
      <t>ドウナイ</t>
    </rPh>
    <rPh sb="2" eb="5">
      <t>ジュンセイサン</t>
    </rPh>
    <rPh sb="6" eb="8">
      <t>メイモク</t>
    </rPh>
    <rPh sb="22" eb="24">
      <t>センエン</t>
    </rPh>
    <phoneticPr fontId="2"/>
  </si>
  <si>
    <t>国民所得（億円）</t>
    <rPh sb="0" eb="2">
      <t>コクミン</t>
    </rPh>
    <rPh sb="2" eb="4">
      <t>ショトク</t>
    </rPh>
    <rPh sb="5" eb="7">
      <t>オクエン</t>
    </rPh>
    <phoneticPr fontId="2"/>
  </si>
  <si>
    <t>総　　　人　　　口(千人)</t>
    <rPh sb="0" eb="1">
      <t>フサ</t>
    </rPh>
    <rPh sb="4" eb="5">
      <t>ジン</t>
    </rPh>
    <rPh sb="8" eb="9">
      <t>クチ</t>
    </rPh>
    <rPh sb="10" eb="12">
      <t>センニン</t>
    </rPh>
    <phoneticPr fontId="2"/>
  </si>
  <si>
    <t>道民所得の対全国比(％)</t>
    <rPh sb="0" eb="2">
      <t>ドウミン</t>
    </rPh>
    <rPh sb="2" eb="4">
      <t>ショトク</t>
    </rPh>
    <rPh sb="5" eb="6">
      <t>タイ</t>
    </rPh>
    <rPh sb="6" eb="9">
      <t>ゼンコクヒ</t>
    </rPh>
    <phoneticPr fontId="2"/>
  </si>
  <si>
    <t>就　　　業　　　者(千人)</t>
    <rPh sb="0" eb="1">
      <t>シュウ</t>
    </rPh>
    <rPh sb="4" eb="5">
      <t>ギョウ</t>
    </rPh>
    <rPh sb="8" eb="9">
      <t>シャ</t>
    </rPh>
    <rPh sb="10" eb="12">
      <t>センニン</t>
    </rPh>
    <phoneticPr fontId="2"/>
  </si>
  <si>
    <t>遡及改正により、以前の公表数値とは異なる。</t>
    <rPh sb="0" eb="2">
      <t>ソキュウ</t>
    </rPh>
    <rPh sb="2" eb="4">
      <t>カイセイ</t>
    </rPh>
    <rPh sb="8" eb="10">
      <t>イゼン</t>
    </rPh>
    <rPh sb="11" eb="13">
      <t>コウヒョウ</t>
    </rPh>
    <rPh sb="13" eb="15">
      <t>スウチ</t>
    </rPh>
    <rPh sb="17" eb="18">
      <t>コト</t>
    </rPh>
    <phoneticPr fontId="2"/>
  </si>
  <si>
    <t>資料　北海道経済部経済企画局経済企画課「令和2年度道民経済計算」</t>
    <rPh sb="0" eb="2">
      <t>シリョウ</t>
    </rPh>
    <rPh sb="3" eb="6">
      <t>ホッカイドウ</t>
    </rPh>
    <rPh sb="6" eb="9">
      <t>ケイザイブ</t>
    </rPh>
    <rPh sb="9" eb="11">
      <t>ケイザイ</t>
    </rPh>
    <rPh sb="11" eb="13">
      <t>キカク</t>
    </rPh>
    <rPh sb="13" eb="14">
      <t>キョク</t>
    </rPh>
    <rPh sb="14" eb="16">
      <t>ケイザイ</t>
    </rPh>
    <rPh sb="16" eb="18">
      <t>キカク</t>
    </rPh>
    <rPh sb="18" eb="19">
      <t>カ</t>
    </rPh>
    <rPh sb="20" eb="22">
      <t>レイワ</t>
    </rPh>
    <rPh sb="23" eb="25">
      <t>ネンド</t>
    </rPh>
    <rPh sb="25" eb="27">
      <t>ドウミン</t>
    </rPh>
    <rPh sb="27" eb="29">
      <t>ケイザイ</t>
    </rPh>
    <rPh sb="29" eb="31">
      <t>ケイサン</t>
    </rPh>
    <phoneticPr fontId="2"/>
  </si>
  <si>
    <r>
      <t>3 主要家計指標</t>
    </r>
    <r>
      <rPr>
        <b/>
        <sz val="17"/>
        <rFont val="ＭＳ 明朝"/>
        <family val="1"/>
        <charset val="128"/>
      </rPr>
      <t>（平成30年～令和4年）</t>
    </r>
    <rPh sb="2" eb="3">
      <t>シュ</t>
    </rPh>
    <rPh sb="3" eb="4">
      <t>ヨウ</t>
    </rPh>
    <rPh sb="4" eb="5">
      <t>イエ</t>
    </rPh>
    <rPh sb="5" eb="6">
      <t>ケイ</t>
    </rPh>
    <rPh sb="6" eb="8">
      <t>シヒョウ</t>
    </rPh>
    <rPh sb="9" eb="11">
      <t>ヘイセイ</t>
    </rPh>
    <rPh sb="13" eb="14">
      <t>ネン</t>
    </rPh>
    <rPh sb="15" eb="17">
      <t>レイワ</t>
    </rPh>
    <rPh sb="18" eb="19">
      <t>ネン</t>
    </rPh>
    <phoneticPr fontId="2"/>
  </si>
  <si>
    <t>(1)勤労者世帯(二人以上の世帯）</t>
    <rPh sb="3" eb="6">
      <t>キンロウシャ</t>
    </rPh>
    <rPh sb="6" eb="8">
      <t>セタイ</t>
    </rPh>
    <rPh sb="9" eb="11">
      <t>フタリ</t>
    </rPh>
    <rPh sb="11" eb="13">
      <t>イジョウ</t>
    </rPh>
    <rPh sb="14" eb="16">
      <t>セタイ</t>
    </rPh>
    <phoneticPr fontId="2"/>
  </si>
  <si>
    <t>年・四半期・月</t>
  </si>
  <si>
    <t>世　　帯</t>
    <phoneticPr fontId="2"/>
  </si>
  <si>
    <t>実 収 入
（円）</t>
    <rPh sb="7" eb="8">
      <t>エン</t>
    </rPh>
    <phoneticPr fontId="2"/>
  </si>
  <si>
    <t>世 帯 主</t>
    <phoneticPr fontId="2"/>
  </si>
  <si>
    <t>世帯主臨時</t>
  </si>
  <si>
    <t>可 処 分</t>
    <phoneticPr fontId="2"/>
  </si>
  <si>
    <t>消費支出
（円）</t>
    <rPh sb="6" eb="7">
      <t>エン</t>
    </rPh>
    <phoneticPr fontId="2"/>
  </si>
  <si>
    <t>食    料
（円）</t>
    <rPh sb="8" eb="9">
      <t>エン</t>
    </rPh>
    <phoneticPr fontId="2"/>
  </si>
  <si>
    <t>住    居
（円）</t>
    <rPh sb="8" eb="9">
      <t>エン</t>
    </rPh>
    <phoneticPr fontId="2"/>
  </si>
  <si>
    <t>光  熱・</t>
    <phoneticPr fontId="2"/>
  </si>
  <si>
    <t>家  具・</t>
    <phoneticPr fontId="2"/>
  </si>
  <si>
    <t>被 服 及</t>
    <phoneticPr fontId="2"/>
  </si>
  <si>
    <t>保健医療
（円）</t>
    <rPh sb="6" eb="7">
      <t>エン</t>
    </rPh>
    <phoneticPr fontId="2"/>
  </si>
  <si>
    <t>交  通・</t>
    <phoneticPr fontId="2"/>
  </si>
  <si>
    <t>教    育
（円）</t>
    <rPh sb="8" eb="9">
      <t>エン</t>
    </rPh>
    <phoneticPr fontId="2"/>
  </si>
  <si>
    <t>教養娯楽
（円）</t>
    <rPh sb="6" eb="7">
      <t>エン</t>
    </rPh>
    <phoneticPr fontId="2"/>
  </si>
  <si>
    <t>その他の</t>
  </si>
  <si>
    <t>平均消費</t>
  </si>
  <si>
    <t>平    均</t>
    <phoneticPr fontId="2"/>
  </si>
  <si>
    <t>人　　員</t>
    <rPh sb="0" eb="1">
      <t>ヒト</t>
    </rPh>
    <rPh sb="3" eb="4">
      <t>イン</t>
    </rPh>
    <phoneticPr fontId="2"/>
  </si>
  <si>
    <t>定期収入</t>
    <phoneticPr fontId="2"/>
  </si>
  <si>
    <t>収入・賞与</t>
  </si>
  <si>
    <t>所    得</t>
    <phoneticPr fontId="2"/>
  </si>
  <si>
    <t>水    道</t>
    <phoneticPr fontId="2"/>
  </si>
  <si>
    <t>家事用品</t>
    <phoneticPr fontId="2"/>
  </si>
  <si>
    <t>び 履 物</t>
    <phoneticPr fontId="2"/>
  </si>
  <si>
    <t>通    信</t>
    <phoneticPr fontId="2"/>
  </si>
  <si>
    <t>消費支出</t>
  </si>
  <si>
    <t>性    向</t>
    <phoneticPr fontId="2"/>
  </si>
  <si>
    <t>貯 蓄 率</t>
    <phoneticPr fontId="2"/>
  </si>
  <si>
    <t>（人）</t>
  </si>
  <si>
    <t>（円）</t>
  </si>
  <si>
    <t>（％）</t>
  </si>
  <si>
    <t>平成30年平均</t>
    <phoneticPr fontId="2"/>
  </si>
  <si>
    <t>令和元年平均</t>
    <rPh sb="0" eb="2">
      <t>レイワ</t>
    </rPh>
    <rPh sb="2" eb="3">
      <t>モト</t>
    </rPh>
    <phoneticPr fontId="2"/>
  </si>
  <si>
    <r>
      <t>令和</t>
    </r>
    <r>
      <rPr>
        <sz val="11"/>
        <rFont val="ＭＳ 明朝"/>
        <family val="1"/>
        <charset val="128"/>
      </rPr>
      <t>2</t>
    </r>
    <r>
      <rPr>
        <sz val="11"/>
        <color theme="0"/>
        <rFont val="ＭＳ 明朝"/>
        <family val="1"/>
        <charset val="128"/>
      </rPr>
      <t>年平均</t>
    </r>
    <rPh sb="0" eb="2">
      <t>レイワ</t>
    </rPh>
    <phoneticPr fontId="2"/>
  </si>
  <si>
    <r>
      <t>令和</t>
    </r>
    <r>
      <rPr>
        <sz val="11"/>
        <rFont val="ＭＳ 明朝"/>
        <family val="1"/>
        <charset val="128"/>
      </rPr>
      <t>3</t>
    </r>
    <r>
      <rPr>
        <sz val="11"/>
        <color theme="0"/>
        <rFont val="ＭＳ 明朝"/>
        <family val="1"/>
        <charset val="128"/>
      </rPr>
      <t>年平均</t>
    </r>
    <rPh sb="0" eb="2">
      <t>レイワ</t>
    </rPh>
    <phoneticPr fontId="2"/>
  </si>
  <si>
    <r>
      <t>令和</t>
    </r>
    <r>
      <rPr>
        <sz val="11"/>
        <rFont val="ＭＳ ゴシック"/>
        <family val="3"/>
        <charset val="128"/>
      </rPr>
      <t>4</t>
    </r>
    <r>
      <rPr>
        <sz val="11"/>
        <color theme="0"/>
        <rFont val="ＭＳ ゴシック"/>
        <family val="3"/>
        <charset val="128"/>
      </rPr>
      <t>年平均</t>
    </r>
    <rPh sb="0" eb="2">
      <t>レイワ</t>
    </rPh>
    <rPh sb="3" eb="4">
      <t>ネン</t>
    </rPh>
    <rPh sb="4" eb="6">
      <t>ヘイキン</t>
    </rPh>
    <phoneticPr fontId="2"/>
  </si>
  <si>
    <t>令和4年第1四半期平均</t>
    <rPh sb="0" eb="2">
      <t>レイワ</t>
    </rPh>
    <rPh sb="4" eb="5">
      <t>ダイ</t>
    </rPh>
    <rPh sb="6" eb="9">
      <t>シハンキ</t>
    </rPh>
    <rPh sb="9" eb="11">
      <t>ヘイキン</t>
    </rPh>
    <phoneticPr fontId="2"/>
  </si>
  <si>
    <r>
      <rPr>
        <sz val="10"/>
        <color theme="0"/>
        <rFont val="ＭＳ 明朝"/>
        <family val="1"/>
        <charset val="128"/>
      </rPr>
      <t>令和2年第</t>
    </r>
    <r>
      <rPr>
        <sz val="10"/>
        <rFont val="ＭＳ 明朝"/>
        <family val="1"/>
        <charset val="128"/>
      </rPr>
      <t>2</t>
    </r>
    <r>
      <rPr>
        <sz val="10"/>
        <color theme="0"/>
        <rFont val="ＭＳ 明朝"/>
        <family val="1"/>
        <charset val="128"/>
      </rPr>
      <t>四半期平均</t>
    </r>
    <rPh sb="0" eb="2">
      <t>レイワ</t>
    </rPh>
    <rPh sb="3" eb="4">
      <t>ネン</t>
    </rPh>
    <rPh sb="4" eb="5">
      <t>ダイ</t>
    </rPh>
    <rPh sb="6" eb="9">
      <t>シハンキ</t>
    </rPh>
    <rPh sb="9" eb="11">
      <t>ヘイキン</t>
    </rPh>
    <phoneticPr fontId="2"/>
  </si>
  <si>
    <r>
      <rPr>
        <sz val="10"/>
        <color indexed="9"/>
        <rFont val="ＭＳ 明朝"/>
        <family val="1"/>
        <charset val="128"/>
      </rPr>
      <t>令和2年第</t>
    </r>
    <r>
      <rPr>
        <sz val="10"/>
        <rFont val="ＭＳ 明朝"/>
        <family val="1"/>
        <charset val="128"/>
      </rPr>
      <t>3</t>
    </r>
    <r>
      <rPr>
        <sz val="10"/>
        <color indexed="9"/>
        <rFont val="ＭＳ 明朝"/>
        <family val="1"/>
        <charset val="128"/>
      </rPr>
      <t>四半期平均</t>
    </r>
    <rPh sb="0" eb="2">
      <t>レイワ</t>
    </rPh>
    <rPh sb="4" eb="5">
      <t>ダイ</t>
    </rPh>
    <rPh sb="6" eb="9">
      <t>シハンキ</t>
    </rPh>
    <rPh sb="9" eb="11">
      <t>ヘイキン</t>
    </rPh>
    <phoneticPr fontId="2"/>
  </si>
  <si>
    <r>
      <rPr>
        <sz val="10"/>
        <color indexed="9"/>
        <rFont val="ＭＳ 明朝"/>
        <family val="1"/>
        <charset val="128"/>
      </rPr>
      <t>令和2年第</t>
    </r>
    <r>
      <rPr>
        <sz val="10"/>
        <rFont val="ＭＳ 明朝"/>
        <family val="1"/>
        <charset val="128"/>
      </rPr>
      <t>4</t>
    </r>
    <r>
      <rPr>
        <sz val="10"/>
        <color indexed="9"/>
        <rFont val="ＭＳ 明朝"/>
        <family val="1"/>
        <charset val="128"/>
      </rPr>
      <t>四半期平均</t>
    </r>
    <rPh sb="0" eb="2">
      <t>レイワ</t>
    </rPh>
    <rPh sb="4" eb="5">
      <t>ダイ</t>
    </rPh>
    <rPh sb="6" eb="9">
      <t>シハンキ</t>
    </rPh>
    <rPh sb="9" eb="11">
      <t>ヘイキン</t>
    </rPh>
    <phoneticPr fontId="2"/>
  </si>
  <si>
    <t>令和4年1月</t>
    <rPh sb="0" eb="2">
      <t>レイワ</t>
    </rPh>
    <phoneticPr fontId="2"/>
  </si>
  <si>
    <r>
      <t>令和2年</t>
    </r>
    <r>
      <rPr>
        <sz val="11"/>
        <color theme="1"/>
        <rFont val="ＭＳ 明朝"/>
        <family val="1"/>
        <charset val="128"/>
      </rPr>
      <t>2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2"/>
  </si>
  <si>
    <r>
      <t>令和2年</t>
    </r>
    <r>
      <rPr>
        <sz val="11"/>
        <color theme="1"/>
        <rFont val="ＭＳ 明朝"/>
        <family val="1"/>
        <charset val="128"/>
      </rPr>
      <t>3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2"/>
  </si>
  <si>
    <r>
      <t>令和2年</t>
    </r>
    <r>
      <rPr>
        <sz val="11"/>
        <color theme="1"/>
        <rFont val="ＭＳ 明朝"/>
        <family val="1"/>
        <charset val="128"/>
      </rPr>
      <t>4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2"/>
  </si>
  <si>
    <r>
      <t>令和2年</t>
    </r>
    <r>
      <rPr>
        <sz val="11"/>
        <color theme="1"/>
        <rFont val="ＭＳ 明朝"/>
        <family val="1"/>
        <charset val="128"/>
      </rPr>
      <t>5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2"/>
  </si>
  <si>
    <r>
      <t>令和2年</t>
    </r>
    <r>
      <rPr>
        <sz val="11"/>
        <color theme="1"/>
        <rFont val="ＭＳ 明朝"/>
        <family val="1"/>
        <charset val="128"/>
      </rPr>
      <t>6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2"/>
  </si>
  <si>
    <r>
      <t>令和2年</t>
    </r>
    <r>
      <rPr>
        <sz val="11"/>
        <color theme="1"/>
        <rFont val="ＭＳ 明朝"/>
        <family val="1"/>
        <charset val="128"/>
      </rPr>
      <t>7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2"/>
  </si>
  <si>
    <r>
      <t>令和2年</t>
    </r>
    <r>
      <rPr>
        <sz val="11"/>
        <color theme="1"/>
        <rFont val="ＭＳ 明朝"/>
        <family val="1"/>
        <charset val="128"/>
      </rPr>
      <t>8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2"/>
  </si>
  <si>
    <r>
      <t>令和2年</t>
    </r>
    <r>
      <rPr>
        <sz val="11"/>
        <color theme="1"/>
        <rFont val="ＭＳ 明朝"/>
        <family val="1"/>
        <charset val="128"/>
      </rPr>
      <t>9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2"/>
  </si>
  <si>
    <r>
      <t>令和2年</t>
    </r>
    <r>
      <rPr>
        <sz val="11"/>
        <color theme="1"/>
        <rFont val="ＭＳ 明朝"/>
        <family val="1"/>
        <charset val="128"/>
      </rPr>
      <t>10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2"/>
  </si>
  <si>
    <r>
      <t>令和2年</t>
    </r>
    <r>
      <rPr>
        <sz val="11"/>
        <color theme="1"/>
        <rFont val="ＭＳ 明朝"/>
        <family val="1"/>
        <charset val="128"/>
      </rPr>
      <t>11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2"/>
  </si>
  <si>
    <r>
      <t>令和2年</t>
    </r>
    <r>
      <rPr>
        <sz val="11"/>
        <color theme="1"/>
        <rFont val="ＭＳ 明朝"/>
        <family val="1"/>
        <charset val="128"/>
      </rPr>
      <t>12</t>
    </r>
    <r>
      <rPr>
        <sz val="11"/>
        <color theme="0"/>
        <rFont val="ＭＳ 明朝"/>
        <family val="1"/>
        <charset val="128"/>
      </rPr>
      <t>月</t>
    </r>
    <rPh sb="0" eb="2">
      <t>レイワ</t>
    </rPh>
    <phoneticPr fontId="2"/>
  </si>
  <si>
    <t>対 前 年（同 期・同 月）増 加 率</t>
    <phoneticPr fontId="2"/>
  </si>
  <si>
    <t>名目増加率（％)</t>
    <phoneticPr fontId="2"/>
  </si>
  <si>
    <t>　*）</t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</si>
  <si>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2</t>
    </r>
    <r>
      <rPr>
        <sz val="11"/>
        <color theme="0"/>
        <rFont val="ＭＳ 明朝"/>
        <family val="1"/>
        <charset val="128"/>
      </rPr>
      <t>年平均</t>
    </r>
    <rPh sb="0" eb="2">
      <t>レイワ</t>
    </rPh>
    <phoneticPr fontId="2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</si>
  <si>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3</t>
    </r>
    <r>
      <rPr>
        <sz val="11"/>
        <color theme="0"/>
        <rFont val="ＭＳ 明朝"/>
        <family val="1"/>
        <charset val="128"/>
      </rPr>
      <t>年平均</t>
    </r>
    <rPh sb="0" eb="2">
      <t>レイワ</t>
    </rPh>
    <phoneticPr fontId="2"/>
  </si>
  <si>
    <r>
      <rPr>
        <sz val="11"/>
        <color theme="0"/>
        <rFont val="ＭＳ ゴシック"/>
        <family val="3"/>
        <charset val="128"/>
      </rPr>
      <t>令和</t>
    </r>
    <r>
      <rPr>
        <sz val="11"/>
        <rFont val="ＭＳ ゴシック"/>
        <family val="3"/>
        <charset val="128"/>
      </rPr>
      <t>4</t>
    </r>
    <r>
      <rPr>
        <sz val="11"/>
        <color theme="0"/>
        <rFont val="ＭＳ ゴシック"/>
        <family val="3"/>
        <charset val="128"/>
      </rPr>
      <t>年平均</t>
    </r>
    <rPh sb="0" eb="2">
      <t>レイワ</t>
    </rPh>
    <rPh sb="3" eb="4">
      <t>ネン</t>
    </rPh>
    <rPh sb="4" eb="6">
      <t>ヘイキン</t>
    </rPh>
    <phoneticPr fontId="2"/>
  </si>
  <si>
    <t>対 前 年（同 期・同 月）増 加 率</t>
    <rPh sb="0" eb="1">
      <t>タイ</t>
    </rPh>
    <rPh sb="4" eb="5">
      <t>ネン</t>
    </rPh>
    <rPh sb="6" eb="7">
      <t>ドウ</t>
    </rPh>
    <rPh sb="8" eb="9">
      <t>キ</t>
    </rPh>
    <rPh sb="10" eb="11">
      <t>ドウ</t>
    </rPh>
    <rPh sb="12" eb="13">
      <t>ツキ</t>
    </rPh>
    <rPh sb="14" eb="15">
      <t>ゾウ</t>
    </rPh>
    <rPh sb="16" eb="17">
      <t>クワ</t>
    </rPh>
    <rPh sb="18" eb="19">
      <t>リツ</t>
    </rPh>
    <phoneticPr fontId="2"/>
  </si>
  <si>
    <t>実質増加率（％)</t>
    <phoneticPr fontId="2"/>
  </si>
  <si>
    <t>1　農林漁家世帯を含み単身世帯及び外国人世帯を除く。</t>
    <rPh sb="2" eb="4">
      <t>ノウリン</t>
    </rPh>
    <rPh sb="4" eb="5">
      <t>ギョ</t>
    </rPh>
    <rPh sb="5" eb="6">
      <t>イエ</t>
    </rPh>
    <rPh sb="6" eb="8">
      <t>セタイ</t>
    </rPh>
    <rPh sb="9" eb="10">
      <t>フク</t>
    </rPh>
    <rPh sb="11" eb="13">
      <t>タンシン</t>
    </rPh>
    <rPh sb="13" eb="15">
      <t>セタイ</t>
    </rPh>
    <rPh sb="15" eb="16">
      <t>オヨ</t>
    </rPh>
    <rPh sb="17" eb="20">
      <t>ガイコクジン</t>
    </rPh>
    <rPh sb="20" eb="22">
      <t>セタイ</t>
    </rPh>
    <rPh sb="23" eb="24">
      <t>ノゾ</t>
    </rPh>
    <phoneticPr fontId="48"/>
  </si>
  <si>
    <t>3　*)は対前年 (同期、同月) ポイント差</t>
    <phoneticPr fontId="48"/>
  </si>
  <si>
    <t>2　｢実収入｣は税込み収入で、世帯全員の現金収入を合計したもの。｢可処分所得｣は実収入から税金、社会保険料などの非消費支出を差し</t>
    <rPh sb="8" eb="10">
      <t>ゼイコ</t>
    </rPh>
    <rPh sb="11" eb="13">
      <t>シュウニュウ</t>
    </rPh>
    <rPh sb="15" eb="17">
      <t>セタイ</t>
    </rPh>
    <rPh sb="17" eb="19">
      <t>ゼンイン</t>
    </rPh>
    <rPh sb="20" eb="22">
      <t>ゲンキン</t>
    </rPh>
    <rPh sb="22" eb="24">
      <t>シュウニュウ</t>
    </rPh>
    <rPh sb="25" eb="27">
      <t>ゴウケイ</t>
    </rPh>
    <rPh sb="45" eb="47">
      <t>ゼイキン</t>
    </rPh>
    <rPh sb="48" eb="50">
      <t>シャカイ</t>
    </rPh>
    <rPh sb="50" eb="53">
      <t>ホケンリョウ</t>
    </rPh>
    <rPh sb="56" eb="57">
      <t>ヒ</t>
    </rPh>
    <phoneticPr fontId="2"/>
  </si>
  <si>
    <t>　 引いたもの。｢平均消費性向｣は消費支出÷可処分所得×100(％)。「平均貯蓄率」は貯蓄純増÷可処分所得×100(％)。</t>
    <rPh sb="9" eb="11">
      <t>ヘイキン</t>
    </rPh>
    <rPh sb="11" eb="13">
      <t>ショウヒ</t>
    </rPh>
    <rPh sb="13" eb="15">
      <t>セイコウ</t>
    </rPh>
    <rPh sb="36" eb="38">
      <t>ヘイキン</t>
    </rPh>
    <rPh sb="38" eb="40">
      <t>チョチク</t>
    </rPh>
    <rPh sb="40" eb="41">
      <t>リツ</t>
    </rPh>
    <rPh sb="48" eb="49">
      <t>カ</t>
    </rPh>
    <rPh sb="49" eb="50">
      <t>ショ</t>
    </rPh>
    <rPh sb="50" eb="51">
      <t>ブン</t>
    </rPh>
    <rPh sb="51" eb="53">
      <t>ショトク</t>
    </rPh>
    <phoneticPr fontId="2"/>
  </si>
  <si>
    <t>資料　総務省統計局、北海道総合政策部計画局統計課「家計調査」</t>
    <rPh sb="5" eb="6">
      <t>ショウ</t>
    </rPh>
    <rPh sb="10" eb="13">
      <t>ホッカイドウ</t>
    </rPh>
    <rPh sb="13" eb="15">
      <t>ソウゴウ</t>
    </rPh>
    <rPh sb="15" eb="18">
      <t>セイサクブ</t>
    </rPh>
    <rPh sb="18" eb="20">
      <t>ケイカク</t>
    </rPh>
    <rPh sb="20" eb="21">
      <t>キョク</t>
    </rPh>
    <phoneticPr fontId="2"/>
  </si>
  <si>
    <r>
      <t>3 主要家計指標</t>
    </r>
    <r>
      <rPr>
        <b/>
        <sz val="16.5"/>
        <rFont val="ＭＳ 明朝"/>
        <family val="1"/>
        <charset val="128"/>
      </rPr>
      <t>（平成30年～令和4年）</t>
    </r>
    <rPh sb="6" eb="7">
      <t>ユビ</t>
    </rPh>
    <rPh sb="7" eb="8">
      <t>シルベ</t>
    </rPh>
    <rPh sb="9" eb="11">
      <t>ヘイセイ</t>
    </rPh>
    <rPh sb="13" eb="14">
      <t>ネン</t>
    </rPh>
    <rPh sb="15" eb="17">
      <t>レイワ</t>
    </rPh>
    <rPh sb="18" eb="19">
      <t>ネン</t>
    </rPh>
    <phoneticPr fontId="2"/>
  </si>
  <si>
    <t>(2)全世帯(二人以上の世帯）</t>
    <rPh sb="3" eb="6">
      <t>ゼンセタイ</t>
    </rPh>
    <rPh sb="7" eb="9">
      <t>フタリ</t>
    </rPh>
    <rPh sb="9" eb="11">
      <t>イジョウ</t>
    </rPh>
    <rPh sb="12" eb="14">
      <t>セタイ</t>
    </rPh>
    <phoneticPr fontId="2"/>
  </si>
  <si>
    <t>食     料
（円）</t>
    <phoneticPr fontId="2"/>
  </si>
  <si>
    <t>住     居
（円）</t>
    <phoneticPr fontId="2"/>
  </si>
  <si>
    <t>光  熱 ・</t>
  </si>
  <si>
    <t>家  具・</t>
  </si>
  <si>
    <t>被 服 及</t>
  </si>
  <si>
    <t>保健医療
（円）</t>
    <phoneticPr fontId="2"/>
  </si>
  <si>
    <t>交  通・</t>
  </si>
  <si>
    <t>教    育
（円）</t>
    <phoneticPr fontId="2"/>
  </si>
  <si>
    <t>教養娯楽
（円）</t>
    <phoneticPr fontId="2"/>
  </si>
  <si>
    <t>エンゲル</t>
  </si>
  <si>
    <t>消 費 者</t>
  </si>
  <si>
    <t>水     道</t>
  </si>
  <si>
    <t>家事用品</t>
  </si>
  <si>
    <t>び 履 物</t>
  </si>
  <si>
    <t>通    信</t>
  </si>
  <si>
    <t>係　　数</t>
  </si>
  <si>
    <t>物価指数</t>
  </si>
  <si>
    <t>(令和2年=100)</t>
    <rPh sb="1" eb="3">
      <t>レイワ</t>
    </rPh>
    <phoneticPr fontId="2"/>
  </si>
  <si>
    <t>1.0</t>
  </si>
  <si>
    <t>1.6</t>
  </si>
  <si>
    <t>2.0</t>
  </si>
  <si>
    <t>3.7</t>
  </si>
  <si>
    <t>3.6</t>
  </si>
  <si>
    <t>3.8</t>
  </si>
  <si>
    <t>4.1</t>
  </si>
  <si>
    <t>4.5</t>
  </si>
  <si>
    <t>4.9</t>
  </si>
  <si>
    <t>5.3</t>
  </si>
  <si>
    <t>5.4</t>
  </si>
  <si>
    <t>消費者物価指数は、総務省統計局の｢持家の帰属家賃を除く総合｣である。</t>
    <phoneticPr fontId="2"/>
  </si>
  <si>
    <t>17 経済</t>
    <rPh sb="3" eb="5">
      <t>ケイザイ</t>
    </rPh>
    <phoneticPr fontId="56"/>
  </si>
  <si>
    <r>
      <t>4 消費者物価指数(10大費目)</t>
    </r>
    <r>
      <rPr>
        <b/>
        <sz val="13"/>
        <rFont val="ＭＳ 明朝"/>
        <family val="1"/>
        <charset val="128"/>
      </rPr>
      <t>（平成30年～令和4年）</t>
    </r>
    <rPh sb="2" eb="3">
      <t>ケ</t>
    </rPh>
    <rPh sb="3" eb="4">
      <t>ヒ</t>
    </rPh>
    <rPh sb="4" eb="5">
      <t>モノ</t>
    </rPh>
    <rPh sb="5" eb="6">
      <t>モノ</t>
    </rPh>
    <rPh sb="6" eb="7">
      <t>アタイ</t>
    </rPh>
    <rPh sb="7" eb="8">
      <t>ユビ</t>
    </rPh>
    <rPh sb="8" eb="9">
      <t>カズ</t>
    </rPh>
    <rPh sb="12" eb="13">
      <t>ダイ</t>
    </rPh>
    <rPh sb="13" eb="15">
      <t>ヒモク</t>
    </rPh>
    <rPh sb="17" eb="19">
      <t>ヘイセイ</t>
    </rPh>
    <rPh sb="21" eb="22">
      <t>ネン</t>
    </rPh>
    <rPh sb="23" eb="25">
      <t>レイワ</t>
    </rPh>
    <rPh sb="26" eb="27">
      <t>ネン</t>
    </rPh>
    <phoneticPr fontId="56"/>
  </si>
  <si>
    <t>(令和2年＝100)</t>
    <rPh sb="1" eb="3">
      <t>レイワ</t>
    </rPh>
    <rPh sb="4" eb="5">
      <t>ネン</t>
    </rPh>
    <phoneticPr fontId="56"/>
  </si>
  <si>
    <t>年　　　月</t>
    <rPh sb="0" eb="1">
      <t>トシ</t>
    </rPh>
    <rPh sb="4" eb="5">
      <t>ツキ</t>
    </rPh>
    <phoneticPr fontId="56"/>
  </si>
  <si>
    <t>総　　合</t>
    <rPh sb="0" eb="1">
      <t>フサ</t>
    </rPh>
    <rPh sb="3" eb="4">
      <t>ゴウ</t>
    </rPh>
    <phoneticPr fontId="56"/>
  </si>
  <si>
    <t>食　　料</t>
    <rPh sb="0" eb="1">
      <t>ショク</t>
    </rPh>
    <rPh sb="3" eb="4">
      <t>リョウ</t>
    </rPh>
    <phoneticPr fontId="56"/>
  </si>
  <si>
    <t>住　　居</t>
    <rPh sb="0" eb="1">
      <t>ジュウ</t>
    </rPh>
    <rPh sb="3" eb="4">
      <t>イ</t>
    </rPh>
    <phoneticPr fontId="56"/>
  </si>
  <si>
    <t>光 熱 ・　水  　道</t>
    <rPh sb="0" eb="1">
      <t>ヒカリ</t>
    </rPh>
    <rPh sb="2" eb="3">
      <t>ネツ</t>
    </rPh>
    <rPh sb="6" eb="7">
      <t>ミズ</t>
    </rPh>
    <rPh sb="10" eb="11">
      <t>ミチ</t>
    </rPh>
    <phoneticPr fontId="56"/>
  </si>
  <si>
    <t>家 具 ・ 家事用品</t>
    <rPh sb="0" eb="1">
      <t>イエ</t>
    </rPh>
    <rPh sb="2" eb="3">
      <t>グ</t>
    </rPh>
    <rPh sb="6" eb="8">
      <t>カジ</t>
    </rPh>
    <rPh sb="8" eb="10">
      <t>ヨウヒン</t>
    </rPh>
    <phoneticPr fontId="56"/>
  </si>
  <si>
    <t>被服及び  履　　物</t>
    <rPh sb="0" eb="2">
      <t>ヒフク</t>
    </rPh>
    <rPh sb="2" eb="3">
      <t>オヨ</t>
    </rPh>
    <rPh sb="6" eb="7">
      <t>クツ</t>
    </rPh>
    <rPh sb="9" eb="10">
      <t>モノ</t>
    </rPh>
    <phoneticPr fontId="56"/>
  </si>
  <si>
    <t>保　　健   医　　療</t>
    <rPh sb="0" eb="1">
      <t>タモツ</t>
    </rPh>
    <rPh sb="3" eb="4">
      <t>ケン</t>
    </rPh>
    <rPh sb="7" eb="8">
      <t>イ</t>
    </rPh>
    <rPh sb="10" eb="11">
      <t>リョウ</t>
    </rPh>
    <phoneticPr fontId="56"/>
  </si>
  <si>
    <t>交 通 ・   通　　信</t>
    <rPh sb="0" eb="1">
      <t>コウ</t>
    </rPh>
    <rPh sb="2" eb="3">
      <t>ツウ</t>
    </rPh>
    <rPh sb="8" eb="9">
      <t>ツウ</t>
    </rPh>
    <rPh sb="11" eb="12">
      <t>シン</t>
    </rPh>
    <phoneticPr fontId="56"/>
  </si>
  <si>
    <t>教　　育</t>
    <rPh sb="0" eb="1">
      <t>キョウ</t>
    </rPh>
    <rPh sb="3" eb="4">
      <t>イク</t>
    </rPh>
    <phoneticPr fontId="56"/>
  </si>
  <si>
    <t>教　　養   娯　　楽</t>
    <rPh sb="0" eb="1">
      <t>キョウ</t>
    </rPh>
    <rPh sb="3" eb="4">
      <t>マモル</t>
    </rPh>
    <rPh sb="7" eb="8">
      <t>タノ</t>
    </rPh>
    <rPh sb="10" eb="11">
      <t>ラク</t>
    </rPh>
    <phoneticPr fontId="56"/>
  </si>
  <si>
    <t>諸 雑 費</t>
    <rPh sb="0" eb="1">
      <t>ショ</t>
    </rPh>
    <rPh sb="2" eb="3">
      <t>ザツ</t>
    </rPh>
    <rPh sb="4" eb="5">
      <t>ヒ</t>
    </rPh>
    <phoneticPr fontId="56"/>
  </si>
  <si>
    <t>生鮮食品を　　除く総合</t>
    <rPh sb="0" eb="2">
      <t>セイセン</t>
    </rPh>
    <rPh sb="2" eb="4">
      <t>ショクヒン</t>
    </rPh>
    <rPh sb="7" eb="8">
      <t>ノゾ</t>
    </rPh>
    <rPh sb="9" eb="10">
      <t>フサ</t>
    </rPh>
    <rPh sb="10" eb="11">
      <t>ゴウ</t>
    </rPh>
    <phoneticPr fontId="56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</si>
  <si>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56"/>
  </si>
  <si>
    <t>持家の帰属家賃及び生鮮食品を除く総合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7">
      <t>フサ</t>
    </rPh>
    <rPh sb="17" eb="18">
      <t>ゴウ</t>
    </rPh>
    <phoneticPr fontId="56"/>
  </si>
  <si>
    <t>生鮮食品</t>
    <rPh sb="0" eb="2">
      <t>セイセン</t>
    </rPh>
    <rPh sb="2" eb="4">
      <t>ショクヒン</t>
    </rPh>
    <phoneticPr fontId="56"/>
  </si>
  <si>
    <t>持家の帰属家賃を除く住居</t>
    <rPh sb="0" eb="2">
      <t>モチイエ</t>
    </rPh>
    <rPh sb="3" eb="5">
      <t>キゾク</t>
    </rPh>
    <rPh sb="5" eb="7">
      <t>ヤチン</t>
    </rPh>
    <rPh sb="8" eb="9">
      <t>ノゾ</t>
    </rPh>
    <rPh sb="10" eb="11">
      <t>ジュウ</t>
    </rPh>
    <rPh sb="11" eb="12">
      <t>イ</t>
    </rPh>
    <phoneticPr fontId="56"/>
  </si>
  <si>
    <t>対 前 月   上昇率(%)</t>
    <rPh sb="0" eb="1">
      <t>タイ</t>
    </rPh>
    <rPh sb="2" eb="3">
      <t>マエ</t>
    </rPh>
    <rPh sb="4" eb="5">
      <t>ツキ</t>
    </rPh>
    <rPh sb="8" eb="10">
      <t>ジョウショウ</t>
    </rPh>
    <rPh sb="10" eb="11">
      <t>リツ</t>
    </rPh>
    <phoneticPr fontId="56"/>
  </si>
  <si>
    <t>対前年(同月)            上 昇 率(％)</t>
    <rPh sb="0" eb="1">
      <t>タイ</t>
    </rPh>
    <rPh sb="1" eb="3">
      <t>ゼンネン</t>
    </rPh>
    <rPh sb="4" eb="6">
      <t>ドウゲツ</t>
    </rPh>
    <rPh sb="19" eb="20">
      <t>ジョウ</t>
    </rPh>
    <rPh sb="21" eb="22">
      <t>ノボル</t>
    </rPh>
    <rPh sb="23" eb="24">
      <t>リツ</t>
    </rPh>
    <phoneticPr fontId="56"/>
  </si>
  <si>
    <t>平成30年平均</t>
    <rPh sb="0" eb="2">
      <t>ヘイセイ</t>
    </rPh>
    <rPh sb="4" eb="5">
      <t>ネン</t>
    </rPh>
    <rPh sb="5" eb="7">
      <t>ヘイキン</t>
    </rPh>
    <phoneticPr fontId="56"/>
  </si>
  <si>
    <t>令和元年平均</t>
    <rPh sb="0" eb="2">
      <t>レイワ</t>
    </rPh>
    <rPh sb="2" eb="3">
      <t>モト</t>
    </rPh>
    <rPh sb="3" eb="4">
      <t>ネン</t>
    </rPh>
    <rPh sb="4" eb="6">
      <t>ヘイキン</t>
    </rPh>
    <phoneticPr fontId="56"/>
  </si>
  <si>
    <t>100.0</t>
  </si>
  <si>
    <r>
      <rPr>
        <sz val="10"/>
        <color theme="0"/>
        <rFont val="ＭＳ 明朝"/>
        <family val="1"/>
        <charset val="128"/>
      </rPr>
      <t>令和</t>
    </r>
    <r>
      <rPr>
        <sz val="10"/>
        <rFont val="ＭＳ 明朝"/>
        <family val="1"/>
        <charset val="128"/>
      </rPr>
      <t>2</t>
    </r>
    <r>
      <rPr>
        <sz val="10"/>
        <color theme="0"/>
        <rFont val="ＭＳ 明朝"/>
        <family val="1"/>
        <charset val="128"/>
      </rPr>
      <t>年平均</t>
    </r>
    <rPh sb="0" eb="2">
      <t>レイワ</t>
    </rPh>
    <rPh sb="3" eb="4">
      <t>ネン</t>
    </rPh>
    <rPh sb="4" eb="6">
      <t>ヘイキン</t>
    </rPh>
    <phoneticPr fontId="56"/>
  </si>
  <si>
    <r>
      <rPr>
        <sz val="10"/>
        <color theme="0"/>
        <rFont val="ＭＳ 明朝"/>
        <family val="1"/>
        <charset val="128"/>
      </rPr>
      <t>令和</t>
    </r>
    <r>
      <rPr>
        <sz val="10"/>
        <rFont val="ＭＳ 明朝"/>
        <family val="1"/>
        <charset val="128"/>
      </rPr>
      <t>3</t>
    </r>
    <r>
      <rPr>
        <sz val="10"/>
        <color theme="0"/>
        <rFont val="ＭＳ 明朝"/>
        <family val="1"/>
        <charset val="128"/>
      </rPr>
      <t>年平均</t>
    </r>
    <rPh sb="0" eb="2">
      <t>レイワ</t>
    </rPh>
    <rPh sb="3" eb="4">
      <t>ネン</t>
    </rPh>
    <rPh sb="4" eb="6">
      <t>ヘイキン</t>
    </rPh>
    <phoneticPr fontId="56"/>
  </si>
  <si>
    <r>
      <t>令和</t>
    </r>
    <r>
      <rPr>
        <sz val="10"/>
        <rFont val="ＭＳ ゴシック"/>
        <family val="3"/>
        <charset val="128"/>
      </rPr>
      <t>4</t>
    </r>
    <r>
      <rPr>
        <sz val="10"/>
        <color theme="0"/>
        <rFont val="ＭＳ ゴシック"/>
        <family val="3"/>
        <charset val="128"/>
      </rPr>
      <t>年平均</t>
    </r>
    <rPh sb="0" eb="2">
      <t>レイワ</t>
    </rPh>
    <rPh sb="3" eb="4">
      <t>ネン</t>
    </rPh>
    <rPh sb="4" eb="6">
      <t>ヘイキン</t>
    </rPh>
    <phoneticPr fontId="56"/>
  </si>
  <si>
    <t>103.3</t>
  </si>
  <si>
    <t>令和3年1月</t>
    <rPh sb="0" eb="2">
      <t>レイワ</t>
    </rPh>
    <rPh sb="3" eb="4">
      <t>ネン</t>
    </rPh>
    <rPh sb="5" eb="6">
      <t>ガツ</t>
    </rPh>
    <phoneticPr fontId="56"/>
  </si>
  <si>
    <t>0.3</t>
  </si>
  <si>
    <t>99.8</t>
  </si>
  <si>
    <t>100.2</t>
  </si>
  <si>
    <t>102.7</t>
  </si>
  <si>
    <t>100.6</t>
  </si>
  <si>
    <t>101.7</t>
  </si>
  <si>
    <t>97.9</t>
  </si>
  <si>
    <t>101.8</t>
  </si>
  <si>
    <t>95.7</t>
  </si>
  <si>
    <t>98.6</t>
  </si>
  <si>
    <t>100.1</t>
  </si>
  <si>
    <t>98.4</t>
  </si>
  <si>
    <t>101.0</t>
  </si>
  <si>
    <t>100.9</t>
  </si>
  <si>
    <t>北海道</t>
    <rPh sb="0" eb="3">
      <t>ホッカイドウ</t>
    </rPh>
    <phoneticPr fontId="56"/>
  </si>
  <si>
    <r>
      <t>平成19年</t>
    </r>
    <r>
      <rPr>
        <sz val="10"/>
        <rFont val="ＭＳ 明朝"/>
        <family val="1"/>
        <charset val="128"/>
      </rPr>
      <t>2</t>
    </r>
    <r>
      <rPr>
        <sz val="10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56"/>
  </si>
  <si>
    <t>99.6</t>
  </si>
  <si>
    <t>99.0</t>
  </si>
  <si>
    <t>96.5</t>
  </si>
  <si>
    <t>101.2</t>
  </si>
  <si>
    <r>
      <t>平成19年</t>
    </r>
    <r>
      <rPr>
        <sz val="10"/>
        <rFont val="ＭＳ 明朝"/>
        <family val="1"/>
        <charset val="128"/>
      </rPr>
      <t>3</t>
    </r>
    <r>
      <rPr>
        <sz val="10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56"/>
  </si>
  <si>
    <t>100.3</t>
  </si>
  <si>
    <t>99.2</t>
  </si>
  <si>
    <t>96.3</t>
  </si>
  <si>
    <t>100.8</t>
  </si>
  <si>
    <t>99.3</t>
  </si>
  <si>
    <t>98.5</t>
  </si>
  <si>
    <t>101.3</t>
  </si>
  <si>
    <r>
      <t>平成19年</t>
    </r>
    <r>
      <rPr>
        <sz val="10"/>
        <rFont val="ＭＳ 明朝"/>
        <family val="1"/>
        <charset val="128"/>
      </rPr>
      <t>4</t>
    </r>
    <r>
      <rPr>
        <sz val="10"/>
        <color indexed="9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56"/>
  </si>
  <si>
    <t>100.4</t>
  </si>
  <si>
    <t>102.2</t>
  </si>
  <si>
    <t>102.0</t>
  </si>
  <si>
    <t>93.1</t>
  </si>
  <si>
    <t>99.4</t>
  </si>
  <si>
    <t>101.6</t>
  </si>
  <si>
    <r>
      <t>平成19年</t>
    </r>
    <r>
      <rPr>
        <sz val="10"/>
        <rFont val="ＭＳ 明朝"/>
        <family val="1"/>
        <charset val="128"/>
      </rPr>
      <t>5</t>
    </r>
    <r>
      <rPr>
        <sz val="10"/>
        <color theme="0"/>
        <rFont val="ＭＳ 明朝"/>
        <family val="1"/>
        <charset val="128"/>
      </rPr>
      <t>月</t>
    </r>
    <r>
      <rPr>
        <sz val="10"/>
        <color indexed="9"/>
        <rFont val="ＭＳ 明朝"/>
        <family val="1"/>
        <charset val="128"/>
      </rPr>
      <t/>
    </r>
    <rPh sb="0" eb="2">
      <t>ヘイセイ</t>
    </rPh>
    <rPh sb="4" eb="5">
      <t>ネン</t>
    </rPh>
    <rPh sb="6" eb="7">
      <t>ガツ</t>
    </rPh>
    <phoneticPr fontId="56"/>
  </si>
  <si>
    <t>99.5</t>
  </si>
  <si>
    <t>99.9</t>
  </si>
  <si>
    <t>101.1</t>
  </si>
  <si>
    <t>103.4</t>
  </si>
  <si>
    <t>99.1</t>
  </si>
  <si>
    <t>102.1</t>
  </si>
  <si>
    <r>
      <rPr>
        <sz val="10"/>
        <color theme="0"/>
        <rFont val="ＭＳ 明朝"/>
        <family val="1"/>
        <charset val="128"/>
      </rPr>
      <t>令和元年</t>
    </r>
    <r>
      <rPr>
        <sz val="10"/>
        <color theme="1"/>
        <rFont val="ＭＳ 明朝"/>
        <family val="1"/>
        <charset val="128"/>
      </rPr>
      <t>6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2" eb="3">
      <t>モト</t>
    </rPh>
    <rPh sb="3" eb="4">
      <t>ネン</t>
    </rPh>
    <rPh sb="5" eb="6">
      <t>ガツ</t>
    </rPh>
    <phoneticPr fontId="56"/>
  </si>
  <si>
    <t>102.8</t>
  </si>
  <si>
    <t>104.2</t>
  </si>
  <si>
    <t>98.3</t>
  </si>
  <si>
    <t>102.3</t>
  </si>
  <si>
    <r>
      <rPr>
        <sz val="10"/>
        <color theme="0"/>
        <rFont val="ＭＳ 明朝"/>
        <family val="1"/>
        <charset val="128"/>
      </rPr>
      <t>令和元年</t>
    </r>
    <r>
      <rPr>
        <sz val="10"/>
        <color theme="1"/>
        <rFont val="ＭＳ 明朝"/>
        <family val="1"/>
        <charset val="128"/>
      </rPr>
      <t>7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2" eb="3">
      <t>モト</t>
    </rPh>
    <rPh sb="3" eb="4">
      <t>ネン</t>
    </rPh>
    <rPh sb="5" eb="6">
      <t>ガツ</t>
    </rPh>
    <phoneticPr fontId="56"/>
  </si>
  <si>
    <t>0.4</t>
  </si>
  <si>
    <t>96.7</t>
  </si>
  <si>
    <t>106.0</t>
  </si>
  <si>
    <t>101.5</t>
  </si>
  <si>
    <t>97.8</t>
  </si>
  <si>
    <t>94.9</t>
  </si>
  <si>
    <t>103.5</t>
  </si>
  <si>
    <r>
      <rPr>
        <sz val="10"/>
        <color theme="0"/>
        <rFont val="ＭＳ 明朝"/>
        <family val="1"/>
        <charset val="128"/>
      </rPr>
      <t>令和元年</t>
    </r>
    <r>
      <rPr>
        <sz val="10"/>
        <color theme="1"/>
        <rFont val="ＭＳ 明朝"/>
        <family val="1"/>
        <charset val="128"/>
      </rPr>
      <t>8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2" eb="3">
      <t>モト</t>
    </rPh>
    <rPh sb="3" eb="4">
      <t>ネン</t>
    </rPh>
    <rPh sb="5" eb="6">
      <t>ガツ</t>
    </rPh>
    <phoneticPr fontId="56"/>
  </si>
  <si>
    <t>0.1</t>
  </si>
  <si>
    <t>99.7</t>
  </si>
  <si>
    <t>106.5</t>
  </si>
  <si>
    <t>102.4</t>
  </si>
  <si>
    <t>96.8</t>
  </si>
  <si>
    <t>94.3</t>
  </si>
  <si>
    <t>103.6</t>
  </si>
  <si>
    <r>
      <rPr>
        <sz val="10"/>
        <color theme="0"/>
        <rFont val="ＭＳ 明朝"/>
        <family val="1"/>
        <charset val="128"/>
      </rPr>
      <t>令和元年</t>
    </r>
    <r>
      <rPr>
        <sz val="10"/>
        <color theme="1"/>
        <rFont val="ＭＳ 明朝"/>
        <family val="1"/>
        <charset val="128"/>
      </rPr>
      <t>9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2" eb="3">
      <t>モト</t>
    </rPh>
    <rPh sb="3" eb="4">
      <t>ネン</t>
    </rPh>
    <rPh sb="5" eb="6">
      <t>ガツ</t>
    </rPh>
    <phoneticPr fontId="56"/>
  </si>
  <si>
    <t>0.7</t>
  </si>
  <si>
    <t>106.9</t>
  </si>
  <si>
    <t>102.6</t>
  </si>
  <si>
    <t>93.9</t>
  </si>
  <si>
    <t>101.9</t>
  </si>
  <si>
    <r>
      <rPr>
        <sz val="10"/>
        <color theme="0"/>
        <rFont val="ＭＳ 明朝"/>
        <family val="1"/>
        <charset val="128"/>
      </rPr>
      <t>令和元年</t>
    </r>
    <r>
      <rPr>
        <sz val="10"/>
        <color theme="1"/>
        <rFont val="ＭＳ 明朝"/>
        <family val="1"/>
        <charset val="128"/>
      </rPr>
      <t>10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2" eb="3">
      <t>モト</t>
    </rPh>
    <rPh sb="3" eb="4">
      <t>ネン</t>
    </rPh>
    <rPh sb="6" eb="7">
      <t>ガツ</t>
    </rPh>
    <phoneticPr fontId="56"/>
  </si>
  <si>
    <t>98.7</t>
  </si>
  <si>
    <t>100.5</t>
  </si>
  <si>
    <t>108.0</t>
  </si>
  <si>
    <t>92.8</t>
  </si>
  <si>
    <r>
      <rPr>
        <sz val="10"/>
        <color theme="0"/>
        <rFont val="ＭＳ 明朝"/>
        <family val="1"/>
        <charset val="128"/>
      </rPr>
      <t>令和元年</t>
    </r>
    <r>
      <rPr>
        <sz val="10"/>
        <color theme="1"/>
        <rFont val="ＭＳ 明朝"/>
        <family val="1"/>
        <charset val="128"/>
      </rPr>
      <t>11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2" eb="3">
      <t>モト</t>
    </rPh>
    <rPh sb="3" eb="4">
      <t>ネン</t>
    </rPh>
    <rPh sb="6" eb="7">
      <t>ガツ</t>
    </rPh>
    <phoneticPr fontId="56"/>
  </si>
  <si>
    <t>1.2</t>
  </si>
  <si>
    <t>100.7</t>
  </si>
  <si>
    <t>111.2</t>
  </si>
  <si>
    <t>103.1</t>
  </si>
  <si>
    <t>93.2</t>
  </si>
  <si>
    <r>
      <rPr>
        <sz val="10"/>
        <color theme="0"/>
        <rFont val="ＭＳ 明朝"/>
        <family val="1"/>
        <charset val="128"/>
      </rPr>
      <t>令和元年</t>
    </r>
    <r>
      <rPr>
        <sz val="10"/>
        <color theme="1"/>
        <rFont val="ＭＳ 明朝"/>
        <family val="1"/>
        <charset val="128"/>
      </rPr>
      <t>12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2" eb="3">
      <t>モト</t>
    </rPh>
    <rPh sb="3" eb="4">
      <t>ネン</t>
    </rPh>
    <rPh sb="6" eb="7">
      <t>ガツ</t>
    </rPh>
    <phoneticPr fontId="56"/>
  </si>
  <si>
    <t>112.9</t>
  </si>
  <si>
    <t>92.5</t>
  </si>
  <si>
    <r>
      <rPr>
        <sz val="10"/>
        <color theme="0"/>
        <rFont val="ＭＳ 明朝"/>
        <family val="1"/>
        <charset val="128"/>
      </rPr>
      <t>令和</t>
    </r>
    <r>
      <rPr>
        <sz val="10"/>
        <rFont val="ＭＳ 明朝"/>
        <family val="1"/>
        <charset val="128"/>
      </rPr>
      <t>4年1月</t>
    </r>
    <rPh sb="0" eb="2">
      <t>レイワ</t>
    </rPh>
    <rPh sb="3" eb="4">
      <t>ネン</t>
    </rPh>
    <rPh sb="5" eb="6">
      <t>ガツ</t>
    </rPh>
    <phoneticPr fontId="56"/>
  </si>
  <si>
    <t>0.8</t>
  </si>
  <si>
    <t>108.8</t>
  </si>
  <si>
    <t>112.5</t>
  </si>
  <si>
    <t>92.3</t>
  </si>
  <si>
    <r>
      <rPr>
        <sz val="10"/>
        <color theme="0"/>
        <rFont val="ＭＳ 明朝"/>
        <family val="1"/>
        <charset val="128"/>
      </rPr>
      <t>令和2年</t>
    </r>
    <r>
      <rPr>
        <sz val="10"/>
        <rFont val="ＭＳ 明朝"/>
        <family val="1"/>
        <charset val="128"/>
      </rPr>
      <t>2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6"/>
  </si>
  <si>
    <t>1.4</t>
  </si>
  <si>
    <t>101.4</t>
  </si>
  <si>
    <t>114.5</t>
  </si>
  <si>
    <t>93.0</t>
  </si>
  <si>
    <r>
      <t>令和2年</t>
    </r>
    <r>
      <rPr>
        <sz val="10"/>
        <color theme="1"/>
        <rFont val="ＭＳ 明朝"/>
        <family val="1"/>
        <charset val="128"/>
      </rPr>
      <t>3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6"/>
  </si>
  <si>
    <t>0.6</t>
  </si>
  <si>
    <t>1.7</t>
  </si>
  <si>
    <t>108.4</t>
  </si>
  <si>
    <t>116.9</t>
  </si>
  <si>
    <t>102.9</t>
  </si>
  <si>
    <t>103.9</t>
  </si>
  <si>
    <t>93.8</t>
  </si>
  <si>
    <r>
      <rPr>
        <sz val="10"/>
        <color theme="0"/>
        <rFont val="ＭＳ 明朝"/>
        <family val="1"/>
        <charset val="128"/>
      </rPr>
      <t>令和2年</t>
    </r>
    <r>
      <rPr>
        <sz val="10"/>
        <color theme="1"/>
        <rFont val="ＭＳ 明朝"/>
        <family val="1"/>
        <charset val="128"/>
      </rPr>
      <t>4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6"/>
  </si>
  <si>
    <t>102.5</t>
  </si>
  <si>
    <t>3.2</t>
  </si>
  <si>
    <t>103.8</t>
  </si>
  <si>
    <t>111.5</t>
  </si>
  <si>
    <t>118.3</t>
  </si>
  <si>
    <t>103.7</t>
  </si>
  <si>
    <t>105.1</t>
  </si>
  <si>
    <t>98.0</t>
  </si>
  <si>
    <t>103.0</t>
  </si>
  <si>
    <r>
      <t>令和2年</t>
    </r>
    <r>
      <rPr>
        <sz val="10"/>
        <color theme="1"/>
        <rFont val="ＭＳ 明朝"/>
        <family val="1"/>
        <charset val="128"/>
      </rPr>
      <t>5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6"/>
  </si>
  <si>
    <t>3.3</t>
  </si>
  <si>
    <t>104.3</t>
  </si>
  <si>
    <t>113.9</t>
  </si>
  <si>
    <t>119.1</t>
  </si>
  <si>
    <t>105.8</t>
  </si>
  <si>
    <t>105.3</t>
  </si>
  <si>
    <t>98.1</t>
  </si>
  <si>
    <t>92.6</t>
  </si>
  <si>
    <r>
      <rPr>
        <sz val="10"/>
        <color theme="0"/>
        <rFont val="ＭＳ 明朝"/>
        <family val="1"/>
        <charset val="128"/>
      </rPr>
      <t>令和2年</t>
    </r>
    <r>
      <rPr>
        <sz val="10"/>
        <color theme="1"/>
        <rFont val="ＭＳ 明朝"/>
        <family val="1"/>
        <charset val="128"/>
      </rPr>
      <t>6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6"/>
  </si>
  <si>
    <t>103.2</t>
  </si>
  <si>
    <t>104.6</t>
  </si>
  <si>
    <t>119.6</t>
  </si>
  <si>
    <t>98.2</t>
  </si>
  <si>
    <r>
      <rPr>
        <sz val="10"/>
        <color theme="0"/>
        <rFont val="ＭＳ 明朝"/>
        <family val="1"/>
        <charset val="128"/>
      </rPr>
      <t>令和2年</t>
    </r>
    <r>
      <rPr>
        <sz val="10"/>
        <color theme="1"/>
        <rFont val="ＭＳ 明朝"/>
        <family val="1"/>
        <charset val="128"/>
      </rPr>
      <t>7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6"/>
  </si>
  <si>
    <t>3.4</t>
  </si>
  <si>
    <t>121.6</t>
  </si>
  <si>
    <t>106.1</t>
  </si>
  <si>
    <t>95.0</t>
  </si>
  <si>
    <r>
      <rPr>
        <sz val="10"/>
        <color theme="0"/>
        <rFont val="ＭＳ 明朝"/>
        <family val="1"/>
        <charset val="128"/>
      </rPr>
      <t>令和2年</t>
    </r>
    <r>
      <rPr>
        <sz val="10"/>
        <color theme="1"/>
        <rFont val="ＭＳ 明朝"/>
        <family val="1"/>
        <charset val="128"/>
      </rPr>
      <t>8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6"/>
  </si>
  <si>
    <t>104.1</t>
  </si>
  <si>
    <t>105.0</t>
  </si>
  <si>
    <t>108.6</t>
  </si>
  <si>
    <t>121.7</t>
  </si>
  <si>
    <t>106.8</t>
  </si>
  <si>
    <r>
      <t>令和2年</t>
    </r>
    <r>
      <rPr>
        <sz val="10"/>
        <color theme="1"/>
        <rFont val="ＭＳ 明朝"/>
        <family val="1"/>
        <charset val="128"/>
      </rPr>
      <t>9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5" eb="6">
      <t>ガツ</t>
    </rPh>
    <phoneticPr fontId="56"/>
  </si>
  <si>
    <t>4.0</t>
  </si>
  <si>
    <t>104.0</t>
  </si>
  <si>
    <t>104.9</t>
  </si>
  <si>
    <t>106.7</t>
  </si>
  <si>
    <t>110.4</t>
  </si>
  <si>
    <t>105.6</t>
  </si>
  <si>
    <t>120.5</t>
  </si>
  <si>
    <t>107.0</t>
  </si>
  <si>
    <t>94.5</t>
  </si>
  <si>
    <t>104.5</t>
  </si>
  <si>
    <r>
      <rPr>
        <sz val="10"/>
        <color theme="0"/>
        <rFont val="ＭＳ 明朝"/>
        <family val="1"/>
        <charset val="128"/>
      </rPr>
      <t>令和2年</t>
    </r>
    <r>
      <rPr>
        <sz val="10"/>
        <color theme="1"/>
        <rFont val="ＭＳ 明朝"/>
        <family val="1"/>
        <charset val="128"/>
      </rPr>
      <t>10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56"/>
  </si>
  <si>
    <t>4.3</t>
  </si>
  <si>
    <t>104.4</t>
  </si>
  <si>
    <t>105.2</t>
  </si>
  <si>
    <t>108.1</t>
  </si>
  <si>
    <t>109.5</t>
  </si>
  <si>
    <t>120.0</t>
  </si>
  <si>
    <t>107.4</t>
  </si>
  <si>
    <t>94.4</t>
  </si>
  <si>
    <r>
      <rPr>
        <sz val="10"/>
        <color theme="0"/>
        <rFont val="ＭＳ 明朝"/>
        <family val="1"/>
        <charset val="128"/>
      </rPr>
      <t>令和2年</t>
    </r>
    <r>
      <rPr>
        <sz val="10"/>
        <color theme="1"/>
        <rFont val="ＭＳ 明朝"/>
        <family val="1"/>
        <charset val="128"/>
      </rPr>
      <t>11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56"/>
  </si>
  <si>
    <t>105.4</t>
  </si>
  <si>
    <t>4.7</t>
  </si>
  <si>
    <t>105.9</t>
  </si>
  <si>
    <t>109.8</t>
  </si>
  <si>
    <t>110.1</t>
  </si>
  <si>
    <t>121.8</t>
  </si>
  <si>
    <t>108.2</t>
  </si>
  <si>
    <r>
      <rPr>
        <sz val="10"/>
        <color theme="0"/>
        <rFont val="ＭＳ 明朝"/>
        <family val="1"/>
        <charset val="128"/>
      </rPr>
      <t>令和2年</t>
    </r>
    <r>
      <rPr>
        <sz val="10"/>
        <color theme="1"/>
        <rFont val="ＭＳ 明朝"/>
        <family val="1"/>
        <charset val="128"/>
      </rPr>
      <t>12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3" eb="4">
      <t>ネン</t>
    </rPh>
    <rPh sb="6" eb="7">
      <t>ガツ</t>
    </rPh>
    <phoneticPr fontId="56"/>
  </si>
  <si>
    <t>105.5</t>
  </si>
  <si>
    <t>4.8</t>
  </si>
  <si>
    <t>106.3</t>
  </si>
  <si>
    <t>110.3</t>
  </si>
  <si>
    <t>113.2</t>
  </si>
  <si>
    <t>108.5</t>
  </si>
  <si>
    <t>123.1</t>
  </si>
  <si>
    <t>104.8</t>
  </si>
  <si>
    <t>98.9</t>
  </si>
  <si>
    <t>95.1</t>
  </si>
  <si>
    <t>97.5</t>
  </si>
  <si>
    <t>95.8</t>
  </si>
  <si>
    <t>96.6</t>
  </si>
  <si>
    <t>120.3</t>
  </si>
  <si>
    <t>98.8</t>
  </si>
  <si>
    <t>105.7</t>
  </si>
  <si>
    <t>117.5</t>
  </si>
  <si>
    <t>令和3年1月</t>
    <rPh sb="0" eb="2">
      <t>レイワ</t>
    </rPh>
    <rPh sb="3" eb="4">
      <t>ネン</t>
    </rPh>
    <rPh sb="4" eb="5">
      <t>ヘイネン</t>
    </rPh>
    <rPh sb="5" eb="6">
      <t>ガツ</t>
    </rPh>
    <phoneticPr fontId="56"/>
  </si>
  <si>
    <t>0.2</t>
  </si>
  <si>
    <t>97.3</t>
  </si>
  <si>
    <t>94.7</t>
  </si>
  <si>
    <t>札幌市</t>
    <rPh sb="0" eb="3">
      <t>サッポロシ</t>
    </rPh>
    <phoneticPr fontId="56"/>
  </si>
  <si>
    <t>96.2</t>
  </si>
  <si>
    <t>96.1</t>
  </si>
  <si>
    <r>
      <rPr>
        <sz val="10"/>
        <color theme="0"/>
        <rFont val="ＭＳ 明朝"/>
        <family val="1"/>
        <charset val="128"/>
      </rPr>
      <t>令和元年</t>
    </r>
    <r>
      <rPr>
        <sz val="10"/>
        <rFont val="ＭＳ 明朝"/>
        <family val="1"/>
        <charset val="128"/>
      </rPr>
      <t>5</t>
    </r>
    <r>
      <rPr>
        <sz val="10"/>
        <color theme="0"/>
        <rFont val="ＭＳ 明朝"/>
        <family val="1"/>
        <charset val="128"/>
      </rPr>
      <t>月</t>
    </r>
    <rPh sb="0" eb="2">
      <t>レイワ</t>
    </rPh>
    <rPh sb="2" eb="3">
      <t>モト</t>
    </rPh>
    <rPh sb="3" eb="4">
      <t>ネン</t>
    </rPh>
    <rPh sb="5" eb="6">
      <t>ガツ</t>
    </rPh>
    <phoneticPr fontId="56"/>
  </si>
  <si>
    <t>92.4</t>
  </si>
  <si>
    <t>97.0</t>
  </si>
  <si>
    <t>0.0</t>
  </si>
  <si>
    <t>106.2</t>
  </si>
  <si>
    <t>96.4</t>
  </si>
  <si>
    <t>93.6</t>
  </si>
  <si>
    <t>106.6</t>
  </si>
  <si>
    <t>107.7</t>
  </si>
  <si>
    <t>91.8</t>
  </si>
  <si>
    <t>0.9</t>
  </si>
  <si>
    <t>110.9</t>
  </si>
  <si>
    <t>92.0</t>
  </si>
  <si>
    <t>112.8</t>
  </si>
  <si>
    <t>91.3</t>
  </si>
  <si>
    <t>109.9</t>
  </si>
  <si>
    <t>112.0</t>
  </si>
  <si>
    <t>91.1</t>
  </si>
  <si>
    <t>114.3</t>
  </si>
  <si>
    <t>1.5</t>
  </si>
  <si>
    <t>92.7</t>
  </si>
  <si>
    <t>3.0</t>
  </si>
  <si>
    <t>112.1</t>
  </si>
  <si>
    <t>118.6</t>
  </si>
  <si>
    <t>104.7</t>
  </si>
  <si>
    <t>114.7</t>
  </si>
  <si>
    <t>120.2</t>
  </si>
  <si>
    <t>91.5</t>
  </si>
  <si>
    <t>3.1</t>
  </si>
  <si>
    <t>111.3</t>
  </si>
  <si>
    <t>120.6</t>
  </si>
  <si>
    <t>91.6</t>
  </si>
  <si>
    <t>0.5</t>
  </si>
  <si>
    <t>110.7</t>
  </si>
  <si>
    <t>122.7</t>
  </si>
  <si>
    <t>107.5</t>
  </si>
  <si>
    <t>94.0</t>
  </si>
  <si>
    <t>121.9</t>
  </si>
  <si>
    <t>94.1</t>
  </si>
  <si>
    <t>110.6</t>
  </si>
  <si>
    <t>118.4</t>
  </si>
  <si>
    <t>109.3</t>
  </si>
  <si>
    <t>93.4</t>
  </si>
  <si>
    <t>117.4</t>
  </si>
  <si>
    <t>93.3</t>
  </si>
  <si>
    <t>1.1</t>
  </si>
  <si>
    <t>110.5</t>
  </si>
  <si>
    <t>109.7</t>
  </si>
  <si>
    <t>106.4</t>
  </si>
  <si>
    <t>122.6</t>
  </si>
  <si>
    <t>110.8</t>
  </si>
  <si>
    <t>114.6</t>
  </si>
  <si>
    <t>123.5</t>
  </si>
  <si>
    <t>109.0</t>
  </si>
  <si>
    <t>資料　総務省統計局、北海道総合政策部計画局統計課「消費者物価指数年報」</t>
    <rPh sb="0" eb="2">
      <t>シリョウ</t>
    </rPh>
    <rPh sb="3" eb="5">
      <t>ソウム</t>
    </rPh>
    <rPh sb="5" eb="6">
      <t>ショウ</t>
    </rPh>
    <rPh sb="6" eb="9">
      <t>トウケイキョク</t>
    </rPh>
    <rPh sb="10" eb="13">
      <t>ホッカイドウ</t>
    </rPh>
    <rPh sb="13" eb="15">
      <t>ソウゴウ</t>
    </rPh>
    <rPh sb="15" eb="18">
      <t>セイサクブ</t>
    </rPh>
    <rPh sb="18" eb="20">
      <t>ケイカク</t>
    </rPh>
    <rPh sb="20" eb="21">
      <t>キョク</t>
    </rPh>
    <rPh sb="21" eb="24">
      <t>トウケイカ</t>
    </rPh>
    <rPh sb="25" eb="28">
      <t>ショウヒシャ</t>
    </rPh>
    <rPh sb="28" eb="30">
      <t>ブッカ</t>
    </rPh>
    <rPh sb="30" eb="32">
      <t>シスウ</t>
    </rPh>
    <rPh sb="32" eb="34">
      <t>ネンポウ</t>
    </rPh>
    <phoneticPr fontId="56"/>
  </si>
  <si>
    <t>17 経済</t>
    <rPh sb="3" eb="5">
      <t>ケイザイ</t>
    </rPh>
    <phoneticPr fontId="60"/>
  </si>
  <si>
    <r>
      <t>5 消費者物価地域差指数</t>
    </r>
    <r>
      <rPr>
        <b/>
        <sz val="17"/>
        <rFont val="ＭＳ 明朝"/>
        <family val="1"/>
        <charset val="128"/>
      </rPr>
      <t>（令和4年平均）</t>
    </r>
    <rPh sb="9" eb="10">
      <t>サ</t>
    </rPh>
    <rPh sb="10" eb="12">
      <t>シスウ</t>
    </rPh>
    <rPh sb="13" eb="15">
      <t>レイワ</t>
    </rPh>
    <rPh sb="16" eb="17">
      <t>ネン</t>
    </rPh>
    <rPh sb="17" eb="19">
      <t>ヘイキン</t>
    </rPh>
    <phoneticPr fontId="60"/>
  </si>
  <si>
    <t>地            域</t>
    <phoneticPr fontId="60"/>
  </si>
  <si>
    <t>全国平均＝100</t>
    <rPh sb="0" eb="2">
      <t>ゼンコク</t>
    </rPh>
    <rPh sb="2" eb="4">
      <t>ヘイキン</t>
    </rPh>
    <phoneticPr fontId="60"/>
  </si>
  <si>
    <t>総  合</t>
    <rPh sb="0" eb="1">
      <t>フサ</t>
    </rPh>
    <rPh sb="3" eb="4">
      <t>ゴウ</t>
    </rPh>
    <phoneticPr fontId="56"/>
  </si>
  <si>
    <t>家賃を除く総合</t>
    <rPh sb="5" eb="7">
      <t>ソウゴウ</t>
    </rPh>
    <phoneticPr fontId="56"/>
  </si>
  <si>
    <t>食　料</t>
    <rPh sb="0" eb="1">
      <t>ショク</t>
    </rPh>
    <rPh sb="2" eb="3">
      <t>リョウ</t>
    </rPh>
    <phoneticPr fontId="60"/>
  </si>
  <si>
    <t>（持家の帰属家賃を除く）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phoneticPr fontId="56"/>
  </si>
  <si>
    <t>全国平均</t>
    <rPh sb="0" eb="2">
      <t>ゼンコク</t>
    </rPh>
    <rPh sb="2" eb="4">
      <t>ヘイキン</t>
    </rPh>
    <phoneticPr fontId="56"/>
  </si>
  <si>
    <t>都道府県庁所在市</t>
    <rPh sb="0" eb="4">
      <t>トドウフケン</t>
    </rPh>
    <rPh sb="4" eb="5">
      <t>チョウ</t>
    </rPh>
    <rPh sb="5" eb="7">
      <t>ショザイ</t>
    </rPh>
    <rPh sb="7" eb="8">
      <t>シ</t>
    </rPh>
    <phoneticPr fontId="56"/>
  </si>
  <si>
    <t>札幌市</t>
    <rPh sb="0" eb="3">
      <t>サッポロシ</t>
    </rPh>
    <phoneticPr fontId="60"/>
  </si>
  <si>
    <t>青森市</t>
    <rPh sb="0" eb="3">
      <t>アオモリシ</t>
    </rPh>
    <phoneticPr fontId="60"/>
  </si>
  <si>
    <t>盛岡市</t>
    <rPh sb="0" eb="3">
      <t>モリオカシ</t>
    </rPh>
    <phoneticPr fontId="60"/>
  </si>
  <si>
    <t>仙台市</t>
    <rPh sb="0" eb="3">
      <t>センダイシ</t>
    </rPh>
    <phoneticPr fontId="60"/>
  </si>
  <si>
    <t>秋田市</t>
    <rPh sb="0" eb="3">
      <t>アキタシ</t>
    </rPh>
    <phoneticPr fontId="60"/>
  </si>
  <si>
    <t>山形市</t>
    <rPh sb="0" eb="3">
      <t>ヤマガタシ</t>
    </rPh>
    <phoneticPr fontId="60"/>
  </si>
  <si>
    <t>福島市</t>
    <rPh sb="0" eb="3">
      <t>フクシマシ</t>
    </rPh>
    <phoneticPr fontId="60"/>
  </si>
  <si>
    <t>水戸市</t>
    <rPh sb="0" eb="3">
      <t>ミトシ</t>
    </rPh>
    <phoneticPr fontId="60"/>
  </si>
  <si>
    <t>宇都宮市</t>
    <rPh sb="0" eb="4">
      <t>ウツノミヤシ</t>
    </rPh>
    <phoneticPr fontId="60"/>
  </si>
  <si>
    <t>前橋市</t>
    <rPh sb="0" eb="3">
      <t>マエバシシ</t>
    </rPh>
    <phoneticPr fontId="60"/>
  </si>
  <si>
    <t>さいたま市</t>
    <rPh sb="4" eb="5">
      <t>シ</t>
    </rPh>
    <phoneticPr fontId="60"/>
  </si>
  <si>
    <t>千葉市</t>
    <rPh sb="0" eb="3">
      <t>チバシ</t>
    </rPh>
    <phoneticPr fontId="60"/>
  </si>
  <si>
    <t>東京都区部</t>
    <rPh sb="0" eb="5">
      <t>トウキョウトクブ</t>
    </rPh>
    <phoneticPr fontId="60"/>
  </si>
  <si>
    <t>横浜市</t>
    <rPh sb="0" eb="3">
      <t>ヨコハマシ</t>
    </rPh>
    <phoneticPr fontId="60"/>
  </si>
  <si>
    <t>新潟市</t>
    <rPh sb="0" eb="3">
      <t>ニイガタシ</t>
    </rPh>
    <phoneticPr fontId="60"/>
  </si>
  <si>
    <t>富山市</t>
    <rPh sb="0" eb="3">
      <t>トヤマシ</t>
    </rPh>
    <phoneticPr fontId="60"/>
  </si>
  <si>
    <t>金沢市</t>
    <rPh sb="0" eb="3">
      <t>カナザワシ</t>
    </rPh>
    <phoneticPr fontId="60"/>
  </si>
  <si>
    <t>福井市</t>
    <rPh sb="0" eb="3">
      <t>フクイシ</t>
    </rPh>
    <phoneticPr fontId="60"/>
  </si>
  <si>
    <t>甲府市</t>
    <rPh sb="0" eb="3">
      <t>コウフシ</t>
    </rPh>
    <phoneticPr fontId="60"/>
  </si>
  <si>
    <t>長野市</t>
    <rPh sb="0" eb="3">
      <t>ナガノシ</t>
    </rPh>
    <phoneticPr fontId="60"/>
  </si>
  <si>
    <t>岐阜市</t>
    <rPh sb="0" eb="3">
      <t>ギフシ</t>
    </rPh>
    <phoneticPr fontId="60"/>
  </si>
  <si>
    <t xml:space="preserve">静   岡   市 </t>
    <rPh sb="0" eb="1">
      <t>セイ</t>
    </rPh>
    <rPh sb="4" eb="5">
      <t>オカ</t>
    </rPh>
    <rPh sb="8" eb="9">
      <t>シ</t>
    </rPh>
    <phoneticPr fontId="60"/>
  </si>
  <si>
    <t>名古屋市</t>
    <rPh sb="0" eb="4">
      <t>ナゴヤシ</t>
    </rPh>
    <phoneticPr fontId="60"/>
  </si>
  <si>
    <t>津市</t>
    <rPh sb="0" eb="2">
      <t>ツシ</t>
    </rPh>
    <phoneticPr fontId="60"/>
  </si>
  <si>
    <t>大津市</t>
    <rPh sb="0" eb="3">
      <t>オオツシ</t>
    </rPh>
    <phoneticPr fontId="60"/>
  </si>
  <si>
    <t>京都市</t>
    <rPh sb="0" eb="3">
      <t>キョウトシ</t>
    </rPh>
    <phoneticPr fontId="60"/>
  </si>
  <si>
    <t>大阪市</t>
    <rPh sb="0" eb="3">
      <t>オオサカシ</t>
    </rPh>
    <phoneticPr fontId="60"/>
  </si>
  <si>
    <t>神戸市</t>
    <rPh sb="0" eb="3">
      <t>コウベシ</t>
    </rPh>
    <phoneticPr fontId="60"/>
  </si>
  <si>
    <t>奈良市</t>
    <rPh sb="0" eb="3">
      <t>ナラシ</t>
    </rPh>
    <phoneticPr fontId="60"/>
  </si>
  <si>
    <t>和歌山市</t>
    <rPh sb="0" eb="4">
      <t>ワカヤマシ</t>
    </rPh>
    <phoneticPr fontId="60"/>
  </si>
  <si>
    <t>鳥取市</t>
    <rPh sb="0" eb="3">
      <t>トットリシ</t>
    </rPh>
    <phoneticPr fontId="60"/>
  </si>
  <si>
    <t>松江市</t>
    <rPh sb="0" eb="3">
      <t>マツエシ</t>
    </rPh>
    <phoneticPr fontId="60"/>
  </si>
  <si>
    <t>岡山市</t>
    <rPh sb="0" eb="3">
      <t>オカヤマシ</t>
    </rPh>
    <phoneticPr fontId="60"/>
  </si>
  <si>
    <t>広島市</t>
    <rPh sb="0" eb="3">
      <t>ヒロシマシ</t>
    </rPh>
    <phoneticPr fontId="60"/>
  </si>
  <si>
    <t>山口市</t>
    <rPh sb="0" eb="3">
      <t>ヤマグチシ</t>
    </rPh>
    <phoneticPr fontId="60"/>
  </si>
  <si>
    <t>徳島市</t>
    <rPh sb="0" eb="3">
      <t>トクシマシ</t>
    </rPh>
    <phoneticPr fontId="60"/>
  </si>
  <si>
    <t>高松市</t>
    <rPh sb="0" eb="3">
      <t>タカマツシ</t>
    </rPh>
    <phoneticPr fontId="60"/>
  </si>
  <si>
    <t>松山市</t>
    <rPh sb="0" eb="3">
      <t>マツヤマシ</t>
    </rPh>
    <phoneticPr fontId="60"/>
  </si>
  <si>
    <t>高知市</t>
    <rPh sb="0" eb="3">
      <t>コウチシ</t>
    </rPh>
    <phoneticPr fontId="60"/>
  </si>
  <si>
    <t>福岡市</t>
    <rPh sb="0" eb="3">
      <t>フクオカシ</t>
    </rPh>
    <phoneticPr fontId="60"/>
  </si>
  <si>
    <t>佐賀市</t>
    <rPh sb="0" eb="3">
      <t>サガシ</t>
    </rPh>
    <phoneticPr fontId="60"/>
  </si>
  <si>
    <t>長崎市</t>
    <rPh sb="0" eb="3">
      <t>ナガサキシ</t>
    </rPh>
    <phoneticPr fontId="60"/>
  </si>
  <si>
    <t>熊本市</t>
    <rPh sb="0" eb="3">
      <t>クマモトシ</t>
    </rPh>
    <phoneticPr fontId="60"/>
  </si>
  <si>
    <t>大分市</t>
    <rPh sb="0" eb="3">
      <t>オオイタシ</t>
    </rPh>
    <phoneticPr fontId="60"/>
  </si>
  <si>
    <t>宮崎市</t>
    <rPh sb="0" eb="3">
      <t>ミヤザキシ</t>
    </rPh>
    <phoneticPr fontId="60"/>
  </si>
  <si>
    <t>鹿児島市</t>
    <rPh sb="0" eb="4">
      <t>カゴシマシ</t>
    </rPh>
    <phoneticPr fontId="60"/>
  </si>
  <si>
    <t>那覇市</t>
    <rPh sb="0" eb="3">
      <t>ナハシ</t>
    </rPh>
    <phoneticPr fontId="60"/>
  </si>
  <si>
    <t>政令指定都市</t>
    <rPh sb="0" eb="2">
      <t>セイレイ</t>
    </rPh>
    <rPh sb="2" eb="4">
      <t>シテイ</t>
    </rPh>
    <rPh sb="4" eb="6">
      <t>トシ</t>
    </rPh>
    <phoneticPr fontId="56"/>
  </si>
  <si>
    <t>川崎市</t>
    <rPh sb="0" eb="3">
      <t>カワサキシ</t>
    </rPh>
    <phoneticPr fontId="60"/>
  </si>
  <si>
    <t>相模原市</t>
    <rPh sb="0" eb="4">
      <t>サガミハラシ</t>
    </rPh>
    <phoneticPr fontId="56"/>
  </si>
  <si>
    <t>浜松市</t>
    <rPh sb="0" eb="3">
      <t>ハママツシ</t>
    </rPh>
    <phoneticPr fontId="60"/>
  </si>
  <si>
    <t>堺市</t>
    <rPh sb="0" eb="2">
      <t>サカイシ</t>
    </rPh>
    <phoneticPr fontId="60"/>
  </si>
  <si>
    <t>北九州市</t>
    <rPh sb="0" eb="4">
      <t>キタキュウシュウシ</t>
    </rPh>
    <phoneticPr fontId="60"/>
  </si>
  <si>
    <t>資料　総務省統計局「小売物価統計調査（構造編）」</t>
    <rPh sb="10" eb="12">
      <t>コウリ</t>
    </rPh>
    <rPh sb="12" eb="14">
      <t>ブッカ</t>
    </rPh>
    <rPh sb="14" eb="16">
      <t>トウケイ</t>
    </rPh>
    <rPh sb="16" eb="18">
      <t>チョウサ</t>
    </rPh>
    <rPh sb="19" eb="21">
      <t>コウゾウ</t>
    </rPh>
    <rPh sb="21" eb="22">
      <t>ヘン</t>
    </rPh>
    <phoneticPr fontId="56"/>
  </si>
  <si>
    <r>
      <t>6 金融機関預金・貸出金残高一覧</t>
    </r>
    <r>
      <rPr>
        <b/>
        <sz val="12"/>
        <color theme="1"/>
        <rFont val="ＭＳ 明朝"/>
        <family val="1"/>
        <charset val="128"/>
      </rPr>
      <t xml:space="preserve">（令和4,5年）  </t>
    </r>
    <rPh sb="2" eb="4">
      <t>キンユウ</t>
    </rPh>
    <rPh sb="4" eb="6">
      <t>キカン</t>
    </rPh>
    <rPh sb="6" eb="8">
      <t>ヨキン</t>
    </rPh>
    <rPh sb="9" eb="12">
      <t>カシダシキン</t>
    </rPh>
    <rPh sb="12" eb="14">
      <t>ザンダカ</t>
    </rPh>
    <rPh sb="14" eb="16">
      <t>イチラン</t>
    </rPh>
    <rPh sb="17" eb="19">
      <t>レイワ</t>
    </rPh>
    <rPh sb="22" eb="23">
      <t>ネン</t>
    </rPh>
    <phoneticPr fontId="2"/>
  </si>
  <si>
    <t>預金残高</t>
    <rPh sb="0" eb="1">
      <t>アズカリ</t>
    </rPh>
    <rPh sb="1" eb="2">
      <t>カネ</t>
    </rPh>
    <rPh sb="2" eb="4">
      <t>ザンダカ</t>
    </rPh>
    <phoneticPr fontId="2"/>
  </si>
  <si>
    <t>（単位：億円）</t>
    <rPh sb="1" eb="3">
      <t>タンイ</t>
    </rPh>
    <rPh sb="4" eb="6">
      <t>オクエン</t>
    </rPh>
    <phoneticPr fontId="2"/>
  </si>
  <si>
    <t>年　  　月</t>
    <rPh sb="0" eb="1">
      <t>トシ</t>
    </rPh>
    <rPh sb="5" eb="6">
      <t>ツキ</t>
    </rPh>
    <phoneticPr fontId="2"/>
  </si>
  <si>
    <t>総    額</t>
    <rPh sb="0" eb="1">
      <t>フサ</t>
    </rPh>
    <rPh sb="5" eb="6">
      <t>ガク</t>
    </rPh>
    <phoneticPr fontId="2"/>
  </si>
  <si>
    <t>銀    行</t>
    <rPh sb="0" eb="1">
      <t>ギン</t>
    </rPh>
    <rPh sb="5" eb="6">
      <t>ギョウ</t>
    </rPh>
    <phoneticPr fontId="2"/>
  </si>
  <si>
    <t>信用金庫</t>
    <rPh sb="0" eb="2">
      <t>シンヨウ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</si>
  <si>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</si>
  <si>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信金中央金庫</t>
    <rPh sb="0" eb="2">
      <t>シンキン</t>
    </rPh>
    <rPh sb="2" eb="4">
      <t>チュウオウ</t>
    </rPh>
    <rPh sb="4" eb="6">
      <t>キンコ</t>
    </rPh>
    <phoneticPr fontId="2"/>
  </si>
  <si>
    <t xml:space="preserve">   令和4年 3月末</t>
    <rPh sb="3" eb="5">
      <t>レイワ</t>
    </rPh>
    <rPh sb="6" eb="7">
      <t>ネン</t>
    </rPh>
    <rPh sb="9" eb="10">
      <t>ガツ</t>
    </rPh>
    <rPh sb="10" eb="11">
      <t>スエ</t>
    </rPh>
    <phoneticPr fontId="2"/>
  </si>
  <si>
    <r>
      <t>　</t>
    </r>
    <r>
      <rPr>
        <sz val="10"/>
        <color theme="0"/>
        <rFont val="ＭＳ 明朝"/>
        <family val="1"/>
        <charset val="128"/>
      </rPr>
      <t xml:space="preserve"> 令和2年</t>
    </r>
    <r>
      <rPr>
        <sz val="10"/>
        <color theme="1"/>
        <rFont val="ＭＳ 明朝"/>
        <family val="1"/>
        <charset val="128"/>
      </rPr>
      <t xml:space="preserve"> 6月末</t>
    </r>
    <rPh sb="2" eb="4">
      <t>レイワ</t>
    </rPh>
    <rPh sb="5" eb="6">
      <t>ネン</t>
    </rPh>
    <rPh sb="8" eb="9">
      <t>ツキ</t>
    </rPh>
    <rPh sb="9" eb="10">
      <t>マツ</t>
    </rPh>
    <phoneticPr fontId="2"/>
  </si>
  <si>
    <r>
      <t>　</t>
    </r>
    <r>
      <rPr>
        <sz val="10"/>
        <color theme="0"/>
        <rFont val="ＭＳ 明朝"/>
        <family val="1"/>
        <charset val="128"/>
      </rPr>
      <t xml:space="preserve"> 令和2年</t>
    </r>
    <r>
      <rPr>
        <sz val="10"/>
        <color theme="1"/>
        <rFont val="ＭＳ 明朝"/>
        <family val="1"/>
        <charset val="128"/>
      </rPr>
      <t xml:space="preserve"> 9月末</t>
    </r>
    <rPh sb="2" eb="4">
      <t>レイワ</t>
    </rPh>
    <rPh sb="5" eb="6">
      <t>ネン</t>
    </rPh>
    <rPh sb="8" eb="9">
      <t>ツキ</t>
    </rPh>
    <rPh sb="9" eb="10">
      <t>マツ</t>
    </rPh>
    <phoneticPr fontId="2"/>
  </si>
  <si>
    <r>
      <t xml:space="preserve">　 </t>
    </r>
    <r>
      <rPr>
        <sz val="10"/>
        <color theme="0"/>
        <rFont val="ＭＳ 明朝"/>
        <family val="1"/>
        <charset val="128"/>
      </rPr>
      <t>令和2年</t>
    </r>
    <r>
      <rPr>
        <sz val="10"/>
        <color theme="1"/>
        <rFont val="ＭＳ 明朝"/>
        <family val="1"/>
        <charset val="128"/>
      </rPr>
      <t>12月末</t>
    </r>
    <rPh sb="2" eb="4">
      <t>レイワ</t>
    </rPh>
    <rPh sb="5" eb="6">
      <t>ネン</t>
    </rPh>
    <rPh sb="8" eb="9">
      <t>ツキ</t>
    </rPh>
    <rPh sb="9" eb="10">
      <t>マツ</t>
    </rPh>
    <phoneticPr fontId="2"/>
  </si>
  <si>
    <r>
      <t>　</t>
    </r>
    <r>
      <rPr>
        <sz val="10"/>
        <color theme="0"/>
        <rFont val="ＭＳ ゴシック"/>
        <family val="3"/>
        <charset val="128"/>
      </rPr>
      <t xml:space="preserve"> 令和</t>
    </r>
    <r>
      <rPr>
        <sz val="10"/>
        <rFont val="ＭＳ ゴシック"/>
        <family val="3"/>
        <charset val="128"/>
      </rPr>
      <t>5年 3月末</t>
    </r>
    <rPh sb="2" eb="4">
      <t>レイワ</t>
    </rPh>
    <rPh sb="5" eb="6">
      <t>ネン</t>
    </rPh>
    <rPh sb="8" eb="9">
      <t>ツキ</t>
    </rPh>
    <rPh sb="9" eb="10">
      <t>マツ</t>
    </rPh>
    <phoneticPr fontId="2"/>
  </si>
  <si>
    <t>労働金庫</t>
    <rPh sb="0" eb="2">
      <t>ロウドウ</t>
    </rPh>
    <rPh sb="2" eb="4">
      <t>キンコ</t>
    </rPh>
    <phoneticPr fontId="2"/>
  </si>
  <si>
    <t>商工組合　　　　中央金庫</t>
    <rPh sb="0" eb="2">
      <t>ショウコウ</t>
    </rPh>
    <rPh sb="2" eb="4">
      <t>クミアイ</t>
    </rPh>
    <rPh sb="8" eb="10">
      <t>チュウオウ</t>
    </rPh>
    <rPh sb="10" eb="12">
      <t>キンコ</t>
    </rPh>
    <phoneticPr fontId="2"/>
  </si>
  <si>
    <t>農林中央金庫</t>
    <rPh sb="0" eb="2">
      <t>ノウリン</t>
    </rPh>
    <rPh sb="2" eb="4">
      <t>チュウオウ</t>
    </rPh>
    <rPh sb="4" eb="6">
      <t>キンコ</t>
    </rPh>
    <phoneticPr fontId="2"/>
  </si>
  <si>
    <t>農協・漁協等</t>
    <rPh sb="0" eb="2">
      <t>ノウキョウ</t>
    </rPh>
    <rPh sb="3" eb="5">
      <t>ギョキョウ</t>
    </rPh>
    <rPh sb="5" eb="6">
      <t>トウ</t>
    </rPh>
    <phoneticPr fontId="2"/>
  </si>
  <si>
    <t>信託勘定</t>
    <rPh sb="0" eb="2">
      <t>シンタク</t>
    </rPh>
    <rPh sb="2" eb="4">
      <t>カンジョウ</t>
    </rPh>
    <phoneticPr fontId="2"/>
  </si>
  <si>
    <t>貸出金残高</t>
    <rPh sb="0" eb="2">
      <t>カシダシ</t>
    </rPh>
    <rPh sb="2" eb="3">
      <t>キン</t>
    </rPh>
    <rPh sb="3" eb="5">
      <t>ザンダカ</t>
    </rPh>
    <phoneticPr fontId="2"/>
  </si>
  <si>
    <t>日本政策
投資銀行</t>
    <rPh sb="0" eb="2">
      <t>ニホン</t>
    </rPh>
    <rPh sb="2" eb="4">
      <t>セイサク</t>
    </rPh>
    <rPh sb="5" eb="7">
      <t>トウシ</t>
    </rPh>
    <rPh sb="7" eb="9">
      <t>ギンコウ</t>
    </rPh>
    <phoneticPr fontId="2"/>
  </si>
  <si>
    <t>住宅金融
支援機構</t>
    <rPh sb="0" eb="2">
      <t>ジュウタク</t>
    </rPh>
    <rPh sb="2" eb="4">
      <t>キンユウ</t>
    </rPh>
    <rPh sb="5" eb="7">
      <t>シエン</t>
    </rPh>
    <rPh sb="7" eb="9">
      <t>キコウ</t>
    </rPh>
    <phoneticPr fontId="2"/>
  </si>
  <si>
    <t>日本政策
金融公庫</t>
    <rPh sb="0" eb="2">
      <t>ニホン</t>
    </rPh>
    <rPh sb="2" eb="4">
      <t>セイサク</t>
    </rPh>
    <rPh sb="5" eb="7">
      <t>キンユウ</t>
    </rPh>
    <rPh sb="7" eb="9">
      <t>コウコ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</si>
  <si>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</si>
  <si>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1　銀行、信用金庫、信用組合は、北海道内に所在する本支店分の合計である。</t>
    <rPh sb="2" eb="4">
      <t>ギンコウ</t>
    </rPh>
    <rPh sb="5" eb="7">
      <t>シンヨウ</t>
    </rPh>
    <rPh sb="7" eb="9">
      <t>キンコ</t>
    </rPh>
    <rPh sb="10" eb="12">
      <t>シンヨウ</t>
    </rPh>
    <rPh sb="12" eb="14">
      <t>クミアイ</t>
    </rPh>
    <rPh sb="16" eb="19">
      <t>ホッカイドウ</t>
    </rPh>
    <rPh sb="19" eb="20">
      <t>ナイ</t>
    </rPh>
    <rPh sb="21" eb="23">
      <t>ショザイ</t>
    </rPh>
    <rPh sb="25" eb="28">
      <t>ホンシテン</t>
    </rPh>
    <rPh sb="28" eb="29">
      <t>ブン</t>
    </rPh>
    <rPh sb="30" eb="32">
      <t>ゴウケイ</t>
    </rPh>
    <phoneticPr fontId="2"/>
  </si>
  <si>
    <t>（銀行（預金20行、貸出金19行）、信用金庫（20金庫）、信用組合（8組合））</t>
    <rPh sb="1" eb="3">
      <t>ギンコウ</t>
    </rPh>
    <rPh sb="4" eb="6">
      <t>ヨキン</t>
    </rPh>
    <rPh sb="8" eb="9">
      <t>ギョウ</t>
    </rPh>
    <rPh sb="10" eb="13">
      <t>カシダシキン</t>
    </rPh>
    <rPh sb="15" eb="16">
      <t>コウ</t>
    </rPh>
    <rPh sb="18" eb="20">
      <t>シンヨウ</t>
    </rPh>
    <rPh sb="20" eb="22">
      <t>キンコ</t>
    </rPh>
    <rPh sb="25" eb="27">
      <t>キンコ</t>
    </rPh>
    <rPh sb="29" eb="31">
      <t>シンヨウ</t>
    </rPh>
    <rPh sb="31" eb="33">
      <t>クミアイ</t>
    </rPh>
    <rPh sb="35" eb="37">
      <t>クミアイ</t>
    </rPh>
    <phoneticPr fontId="2"/>
  </si>
  <si>
    <t>2　農協・漁協等は、信用農業協同組合連合会、農業協同組合、信用漁業協同組合連合会、 漁業協同組合の合</t>
    <rPh sb="2" eb="4">
      <t>ノウキョウ</t>
    </rPh>
    <rPh sb="5" eb="7">
      <t>ギョキョウ</t>
    </rPh>
    <rPh sb="7" eb="8">
      <t>トウ</t>
    </rPh>
    <rPh sb="10" eb="12">
      <t>シンヨウ</t>
    </rPh>
    <rPh sb="12" eb="14">
      <t>ノウギョウ</t>
    </rPh>
    <rPh sb="14" eb="16">
      <t>キョウドウ</t>
    </rPh>
    <rPh sb="16" eb="18">
      <t>クミアイ</t>
    </rPh>
    <rPh sb="18" eb="21">
      <t>レンゴウカイ</t>
    </rPh>
    <rPh sb="22" eb="24">
      <t>ノウギョウ</t>
    </rPh>
    <rPh sb="24" eb="26">
      <t>キョウドウ</t>
    </rPh>
    <rPh sb="26" eb="28">
      <t>クミアイ</t>
    </rPh>
    <rPh sb="29" eb="31">
      <t>シンヨウ</t>
    </rPh>
    <rPh sb="31" eb="33">
      <t>ギョギョウ</t>
    </rPh>
    <rPh sb="33" eb="35">
      <t>キョウドウ</t>
    </rPh>
    <rPh sb="35" eb="37">
      <t>クミアイ</t>
    </rPh>
    <rPh sb="37" eb="40">
      <t>レンゴウカイ</t>
    </rPh>
    <phoneticPr fontId="2"/>
  </si>
  <si>
    <t>　計である。</t>
    <phoneticPr fontId="2"/>
  </si>
  <si>
    <t>3　日本政策金融公庫は、国民生活事業及び中小企業事業の合計である。</t>
  </si>
  <si>
    <t>資料　財務省北海道財務局「北海道金融月報」</t>
    <rPh sb="0" eb="2">
      <t>シリョウ</t>
    </rPh>
    <rPh sb="3" eb="6">
      <t>ザイムショウ</t>
    </rPh>
    <rPh sb="6" eb="9">
      <t>ホッカイドウ</t>
    </rPh>
    <rPh sb="9" eb="12">
      <t>ザイムキョク</t>
    </rPh>
    <rPh sb="13" eb="16">
      <t>ホッカイドウ</t>
    </rPh>
    <rPh sb="16" eb="18">
      <t>キンユウ</t>
    </rPh>
    <rPh sb="18" eb="20">
      <t>ゲッポウ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</si>
</sst>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;&quot;△&quot;* #\ ###\ ##0;&quot;－&quot;"/>
    <numFmt numFmtId="177" formatCode="#\ ##0.00;;&quot;－&quot;"/>
    <numFmt numFmtId="178" formatCode="#\ ##0.0;__&quot;△&quot;* #\ ##0.0"/>
    <numFmt numFmtId="179" formatCode="0.0;&quot;△ &quot;0.0"/>
    <numFmt numFmtId="180" formatCode="#\ ###\ ##0;&quot;△&quot;#\ ###\ ##0;&quot;－&quot;"/>
    <numFmt numFmtId="181" formatCode="#\ ###\ ##0.0;__&quot;△ &quot;* #\ ##0.0"/>
    <numFmt numFmtId="182" formatCode="###\ ###\ ##0;&quot;△&quot;\ ###\ ###\ ##0"/>
    <numFmt numFmtId="183" formatCode="#\ ###\ ##0.0;&quot; △&quot;#\ ##0.0"/>
    <numFmt numFmtId="184" formatCode="#\ ###\ ##0"/>
    <numFmt numFmtId="185" formatCode="#\ ##0.0;________&quot;△&quot;* #\ ##0.0"/>
    <numFmt numFmtId="186" formatCode="#\ ###\ ##0;&quot; △&quot;#\ ###\ ##0"/>
    <numFmt numFmtId="187" formatCode="#\ ##0.0;__________&quot;△ &quot;* #\ ##0.0"/>
    <numFmt numFmtId="188" formatCode="0.0"/>
    <numFmt numFmtId="189" formatCode="#,##0.0"/>
    <numFmt numFmtId="190" formatCode="0.0_ "/>
  </numFmts>
  <fonts count="68" x14ac:knownFonts="1">
    <font>
      <sz val="12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5"/>
      <color indexed="8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2"/>
      <color theme="1"/>
      <name val="Arial"/>
      <family val="2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25"/>
      <color theme="1"/>
      <name val="Arial"/>
      <family val="2"/>
    </font>
    <font>
      <sz val="22"/>
      <color theme="1"/>
      <name val="ＭＳ 明朝"/>
      <family val="1"/>
      <charset val="128"/>
    </font>
    <font>
      <b/>
      <sz val="25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Arial"/>
      <family val="2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2"/>
      <name val="Arial"/>
      <family val="2"/>
    </font>
    <font>
      <sz val="11"/>
      <name val="ＭＳ Ｐゴシック"/>
      <family val="3"/>
      <charset val="128"/>
    </font>
    <font>
      <b/>
      <sz val="12.5"/>
      <name val="ＭＳ 明朝"/>
      <family val="1"/>
      <charset val="128"/>
    </font>
    <font>
      <b/>
      <sz val="21"/>
      <name val="ＭＳ 明朝"/>
      <family val="1"/>
      <charset val="128"/>
    </font>
    <font>
      <b/>
      <sz val="11"/>
      <name val="ＭＳ 明朝"/>
      <family val="1"/>
      <charset val="128"/>
    </font>
    <font>
      <b/>
      <sz val="21"/>
      <name val="ＭＳ Ｐゴシック"/>
      <family val="3"/>
      <charset val="128"/>
    </font>
    <font>
      <sz val="24"/>
      <name val="ＭＳ 明朝"/>
      <family val="1"/>
      <charset val="128"/>
    </font>
    <font>
      <sz val="12.5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b/>
      <sz val="17"/>
      <name val="ＭＳ 明朝"/>
      <family val="1"/>
      <charset val="128"/>
    </font>
    <font>
      <b/>
      <sz val="28.5"/>
      <name val="ＭＳ 明朝"/>
      <family val="1"/>
      <charset val="128"/>
    </font>
    <font>
      <b/>
      <sz val="28.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22"/>
      <name val="ＭＳ 明朝"/>
      <family val="1"/>
      <charset val="128"/>
    </font>
    <font>
      <sz val="17"/>
      <name val="ＭＳ 明朝"/>
      <family val="1"/>
      <charset val="128"/>
    </font>
    <font>
      <sz val="11.5"/>
      <name val="ＭＳ 明朝"/>
      <family val="1"/>
      <charset val="128"/>
    </font>
    <font>
      <sz val="11.5"/>
      <name val="Arial"/>
      <family val="2"/>
    </font>
    <font>
      <sz val="11"/>
      <name val="Arial"/>
      <family val="2"/>
    </font>
    <font>
      <sz val="11"/>
      <color indexed="9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1.5"/>
      <color indexed="9"/>
      <name val="ＭＳ 明朝"/>
      <family val="1"/>
      <charset val="128"/>
    </font>
    <font>
      <sz val="7"/>
      <name val="ＭＳ Ｐ明朝"/>
      <family val="1"/>
      <charset val="128"/>
    </font>
    <font>
      <b/>
      <sz val="16.5"/>
      <name val="ＭＳ 明朝"/>
      <family val="1"/>
      <charset val="128"/>
    </font>
    <font>
      <b/>
      <sz val="27.5"/>
      <name val="ＭＳ 明朝"/>
      <family val="1"/>
      <charset val="128"/>
    </font>
    <font>
      <b/>
      <sz val="27.5"/>
      <name val="Arial"/>
      <family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3"/>
      <name val="ＭＳ 明朝"/>
      <family val="1"/>
      <charset val="128"/>
    </font>
    <font>
      <sz val="6"/>
      <name val="ＭＳ 明朝"/>
      <family val="1"/>
      <charset val="128"/>
    </font>
    <font>
      <b/>
      <sz val="22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b/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53" fillId="0" borderId="0"/>
  </cellStyleXfs>
  <cellXfs count="628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distributed" vertical="center"/>
    </xf>
    <xf numFmtId="176" fontId="14" fillId="0" borderId="13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horizontal="distributed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4" fillId="0" borderId="8" xfId="0" applyNumberFormat="1" applyFont="1" applyFill="1" applyBorder="1" applyAlignment="1">
      <alignment horizontal="right" vertical="center"/>
    </xf>
    <xf numFmtId="178" fontId="14" fillId="0" borderId="8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justifyLastLine="1"/>
    </xf>
    <xf numFmtId="0" fontId="15" fillId="0" borderId="0" xfId="0" applyFont="1" applyFill="1" applyBorder="1" applyAlignment="1">
      <alignment justifyLastLine="1"/>
    </xf>
    <xf numFmtId="0" fontId="14" fillId="0" borderId="0" xfId="0" applyFont="1" applyFill="1" applyBorder="1" applyAlignment="1">
      <alignment vertical="center" justifyLastLine="1"/>
    </xf>
    <xf numFmtId="0" fontId="15" fillId="0" borderId="0" xfId="0" applyFont="1" applyFill="1" applyBorder="1" applyAlignment="1">
      <alignment vertical="center" justifyLastLine="1"/>
    </xf>
    <xf numFmtId="0" fontId="14" fillId="0" borderId="0" xfId="0" applyFont="1" applyFill="1" applyBorder="1" applyAlignment="1">
      <alignment vertical="top" justifyLastLine="1"/>
    </xf>
    <xf numFmtId="0" fontId="15" fillId="0" borderId="0" xfId="0" applyFont="1" applyFill="1" applyBorder="1" applyAlignment="1">
      <alignment vertical="top" justifyLastLine="1"/>
    </xf>
    <xf numFmtId="0" fontId="14" fillId="0" borderId="16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49" fontId="17" fillId="0" borderId="5" xfId="0" applyNumberFormat="1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distributed" vertical="center"/>
    </xf>
    <xf numFmtId="0" fontId="14" fillId="0" borderId="6" xfId="0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distributed" vertical="center"/>
    </xf>
    <xf numFmtId="178" fontId="17" fillId="0" borderId="0" xfId="0" applyNumberFormat="1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9" fontId="17" fillId="0" borderId="0" xfId="0" applyNumberFormat="1" applyFont="1" applyFill="1" applyBorder="1" applyAlignment="1">
      <alignment vertical="center"/>
    </xf>
    <xf numFmtId="179" fontId="17" fillId="0" borderId="0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center" vertical="center"/>
    </xf>
    <xf numFmtId="176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3" fillId="0" borderId="0" xfId="2" applyFont="1" applyFill="1" applyAlignment="1">
      <alignment horizontal="left" vertical="center"/>
    </xf>
    <xf numFmtId="0" fontId="17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left" vertical="center"/>
    </xf>
    <xf numFmtId="0" fontId="26" fillId="0" borderId="0" xfId="2" applyFont="1" applyFill="1" applyAlignment="1">
      <alignment horizontal="left" vertical="center"/>
    </xf>
    <xf numFmtId="0" fontId="27" fillId="0" borderId="0" xfId="2" applyFont="1" applyFill="1" applyAlignment="1">
      <alignment horizontal="left" vertical="center"/>
    </xf>
    <xf numFmtId="0" fontId="28" fillId="0" borderId="1" xfId="2" applyFont="1" applyFill="1" applyBorder="1" applyAlignment="1">
      <alignment horizontal="left" vertical="center"/>
    </xf>
    <xf numFmtId="0" fontId="29" fillId="0" borderId="1" xfId="2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0" fillId="0" borderId="10" xfId="2" applyFont="1" applyFill="1" applyBorder="1" applyAlignment="1">
      <alignment horizontal="center" vertical="center"/>
    </xf>
    <xf numFmtId="0" fontId="31" fillId="0" borderId="10" xfId="2" applyFont="1" applyFill="1" applyBorder="1" applyAlignment="1">
      <alignment horizontal="center" vertical="center"/>
    </xf>
    <xf numFmtId="0" fontId="30" fillId="0" borderId="12" xfId="2" applyFont="1" applyFill="1" applyBorder="1" applyAlignment="1">
      <alignment horizontal="center" vertical="center"/>
    </xf>
    <xf numFmtId="0" fontId="31" fillId="0" borderId="9" xfId="2" applyFont="1" applyFill="1" applyBorder="1" applyAlignment="1">
      <alignment horizontal="center" vertical="center"/>
    </xf>
    <xf numFmtId="180" fontId="30" fillId="0" borderId="15" xfId="2" applyNumberFormat="1" applyFont="1" applyFill="1" applyBorder="1" applyAlignment="1">
      <alignment horizontal="right" vertical="center"/>
    </xf>
    <xf numFmtId="180" fontId="30" fillId="0" borderId="16" xfId="2" applyNumberFormat="1" applyFont="1" applyFill="1" applyBorder="1" applyAlignment="1">
      <alignment horizontal="right" vertical="center"/>
    </xf>
    <xf numFmtId="180" fontId="31" fillId="0" borderId="16" xfId="2" applyNumberFormat="1" applyFont="1" applyFill="1" applyBorder="1" applyAlignment="1">
      <alignment horizontal="right" vertical="center"/>
    </xf>
    <xf numFmtId="181" fontId="30" fillId="0" borderId="16" xfId="2" applyNumberFormat="1" applyFont="1" applyFill="1" applyBorder="1" applyAlignment="1">
      <alignment horizontal="right" vertical="center"/>
    </xf>
    <xf numFmtId="181" fontId="31" fillId="0" borderId="16" xfId="2" applyNumberFormat="1" applyFont="1" applyFill="1" applyBorder="1" applyAlignment="1">
      <alignment horizontal="right" vertical="center"/>
    </xf>
    <xf numFmtId="179" fontId="30" fillId="0" borderId="16" xfId="2" applyNumberFormat="1" applyFont="1" applyFill="1" applyBorder="1" applyAlignment="1">
      <alignment horizontal="right" vertical="center"/>
    </xf>
    <xf numFmtId="179" fontId="32" fillId="0" borderId="16" xfId="2" applyNumberFormat="1" applyFont="1" applyFill="1" applyBorder="1" applyAlignment="1">
      <alignment horizontal="right" vertical="center"/>
    </xf>
    <xf numFmtId="180" fontId="30" fillId="0" borderId="13" xfId="2" applyNumberFormat="1" applyFont="1" applyFill="1" applyBorder="1" applyAlignment="1">
      <alignment horizontal="right" vertical="center"/>
    </xf>
    <xf numFmtId="180" fontId="30" fillId="0" borderId="0" xfId="2" applyNumberFormat="1" applyFont="1" applyFill="1" applyBorder="1" applyAlignment="1">
      <alignment horizontal="right" vertical="center"/>
    </xf>
    <xf numFmtId="180" fontId="31" fillId="0" borderId="0" xfId="2" applyNumberFormat="1" applyFont="1" applyFill="1" applyBorder="1" applyAlignment="1">
      <alignment horizontal="right" vertical="center"/>
    </xf>
    <xf numFmtId="0" fontId="30" fillId="0" borderId="0" xfId="2" applyFont="1" applyFill="1" applyAlignment="1">
      <alignment horizontal="center" vertical="center"/>
    </xf>
    <xf numFmtId="181" fontId="30" fillId="0" borderId="0" xfId="2" applyNumberFormat="1" applyFont="1" applyFill="1" applyBorder="1" applyAlignment="1">
      <alignment horizontal="right" vertical="center"/>
    </xf>
    <xf numFmtId="181" fontId="31" fillId="0" borderId="0" xfId="2" applyNumberFormat="1" applyFont="1" applyFill="1" applyBorder="1" applyAlignment="1">
      <alignment horizontal="right" vertical="center"/>
    </xf>
    <xf numFmtId="179" fontId="30" fillId="0" borderId="0" xfId="2" applyNumberFormat="1" applyFont="1" applyFill="1" applyBorder="1" applyAlignment="1">
      <alignment horizontal="right" vertical="center"/>
    </xf>
    <xf numFmtId="179" fontId="32" fillId="0" borderId="0" xfId="2" applyNumberFormat="1" applyFont="1" applyFill="1" applyBorder="1" applyAlignment="1">
      <alignment horizontal="right" vertical="center"/>
    </xf>
    <xf numFmtId="180" fontId="30" fillId="0" borderId="7" xfId="2" applyNumberFormat="1" applyFont="1" applyFill="1" applyBorder="1" applyAlignment="1">
      <alignment horizontal="right" vertical="center"/>
    </xf>
    <xf numFmtId="180" fontId="30" fillId="0" borderId="8" xfId="2" applyNumberFormat="1" applyFont="1" applyFill="1" applyBorder="1" applyAlignment="1">
      <alignment horizontal="right" vertical="center"/>
    </xf>
    <xf numFmtId="180" fontId="31" fillId="0" borderId="8" xfId="2" applyNumberFormat="1" applyFont="1" applyFill="1" applyBorder="1" applyAlignment="1">
      <alignment horizontal="right" vertical="center"/>
    </xf>
    <xf numFmtId="181" fontId="30" fillId="0" borderId="8" xfId="2" applyNumberFormat="1" applyFont="1" applyFill="1" applyBorder="1" applyAlignment="1">
      <alignment horizontal="right" vertical="center"/>
    </xf>
    <xf numFmtId="181" fontId="31" fillId="0" borderId="8" xfId="2" applyNumberFormat="1" applyFont="1" applyFill="1" applyBorder="1" applyAlignment="1">
      <alignment horizontal="right" vertical="center"/>
    </xf>
    <xf numFmtId="179" fontId="30" fillId="0" borderId="8" xfId="2" applyNumberFormat="1" applyFont="1" applyFill="1" applyBorder="1" applyAlignment="1">
      <alignment horizontal="right" vertical="center"/>
    </xf>
    <xf numFmtId="179" fontId="32" fillId="0" borderId="8" xfId="2" applyNumberFormat="1" applyFont="1" applyFill="1" applyBorder="1" applyAlignment="1">
      <alignment horizontal="right" vertical="center"/>
    </xf>
    <xf numFmtId="0" fontId="30" fillId="0" borderId="0" xfId="2" applyFont="1" applyFill="1" applyBorder="1" applyAlignment="1">
      <alignment horizontal="distributed" vertical="center"/>
    </xf>
    <xf numFmtId="180" fontId="17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180" fontId="29" fillId="0" borderId="1" xfId="2" applyNumberFormat="1" applyFont="1" applyFill="1" applyBorder="1" applyAlignment="1">
      <alignment horizontal="left" vertical="center"/>
    </xf>
    <xf numFmtId="179" fontId="30" fillId="0" borderId="0" xfId="2" applyNumberFormat="1" applyFont="1" applyFill="1" applyAlignment="1">
      <alignment horizontal="right" vertical="center"/>
    </xf>
    <xf numFmtId="179" fontId="31" fillId="0" borderId="0" xfId="2" applyNumberFormat="1" applyFont="1" applyFill="1" applyAlignment="1">
      <alignment horizontal="right" vertical="center"/>
    </xf>
    <xf numFmtId="179" fontId="31" fillId="0" borderId="8" xfId="2" applyNumberFormat="1" applyFont="1" applyFill="1" applyBorder="1" applyAlignment="1">
      <alignment horizontal="right" vertical="center"/>
    </xf>
    <xf numFmtId="179" fontId="31" fillId="0" borderId="0" xfId="2" applyNumberFormat="1" applyFont="1" applyFill="1" applyBorder="1" applyAlignment="1">
      <alignment horizontal="right" vertical="center"/>
    </xf>
    <xf numFmtId="180" fontId="30" fillId="0" borderId="13" xfId="2" applyNumberFormat="1" applyFont="1" applyFill="1" applyBorder="1" applyAlignment="1">
      <alignment horizontal="right" vertical="center" wrapText="1"/>
    </xf>
    <xf numFmtId="180" fontId="30" fillId="0" borderId="0" xfId="2" applyNumberFormat="1" applyFont="1" applyFill="1" applyBorder="1" applyAlignment="1">
      <alignment horizontal="right" vertical="center" wrapText="1"/>
    </xf>
    <xf numFmtId="180" fontId="31" fillId="0" borderId="0" xfId="2" applyNumberFormat="1" applyFont="1" applyFill="1" applyBorder="1" applyAlignment="1">
      <alignment horizontal="right" vertical="center" wrapText="1"/>
    </xf>
    <xf numFmtId="0" fontId="30" fillId="0" borderId="0" xfId="2" applyFont="1" applyFill="1" applyAlignment="1">
      <alignment horizontal="center" vertical="center" wrapText="1"/>
    </xf>
    <xf numFmtId="0" fontId="22" fillId="0" borderId="0" xfId="2" applyFill="1" applyBorder="1" applyAlignment="1">
      <alignment horizontal="center" vertical="center"/>
    </xf>
    <xf numFmtId="0" fontId="22" fillId="0" borderId="1" xfId="2" applyFill="1" applyBorder="1" applyAlignment="1">
      <alignment horizontal="center" vertical="center"/>
    </xf>
    <xf numFmtId="0" fontId="30" fillId="0" borderId="23" xfId="2" applyFont="1" applyFill="1" applyBorder="1" applyAlignment="1">
      <alignment horizontal="center" vertical="center"/>
    </xf>
    <xf numFmtId="0" fontId="31" fillId="0" borderId="23" xfId="2" applyFont="1" applyFill="1" applyBorder="1" applyAlignment="1">
      <alignment horizontal="center" vertical="center"/>
    </xf>
    <xf numFmtId="0" fontId="31" fillId="0" borderId="20" xfId="2" applyFont="1" applyFill="1" applyBorder="1" applyAlignment="1">
      <alignment horizontal="center" vertical="center"/>
    </xf>
    <xf numFmtId="180" fontId="30" fillId="0" borderId="0" xfId="2" applyNumberFormat="1" applyFont="1" applyFill="1" applyAlignment="1">
      <alignment horizontal="right" vertical="center"/>
    </xf>
    <xf numFmtId="181" fontId="30" fillId="0" borderId="0" xfId="2" applyNumberFormat="1" applyFont="1" applyFill="1" applyAlignment="1">
      <alignment horizontal="right" vertical="center"/>
    </xf>
    <xf numFmtId="181" fontId="31" fillId="0" borderId="0" xfId="2" applyNumberFormat="1" applyFont="1" applyFill="1" applyAlignment="1">
      <alignment horizontal="right" vertical="center"/>
    </xf>
    <xf numFmtId="180" fontId="31" fillId="0" borderId="0" xfId="2" applyNumberFormat="1" applyFont="1" applyFill="1" applyAlignment="1">
      <alignment horizontal="right" vertical="center"/>
    </xf>
    <xf numFmtId="0" fontId="30" fillId="0" borderId="16" xfId="2" applyFont="1" applyFill="1" applyBorder="1" applyAlignment="1">
      <alignment horizontal="left" vertical="center"/>
    </xf>
    <xf numFmtId="0" fontId="30" fillId="0" borderId="16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right" vertical="center"/>
    </xf>
    <xf numFmtId="0" fontId="30" fillId="0" borderId="16" xfId="2" applyFont="1" applyFill="1" applyBorder="1" applyAlignment="1">
      <alignment horizontal="distributed" vertical="center" wrapText="1"/>
    </xf>
    <xf numFmtId="0" fontId="30" fillId="0" borderId="16" xfId="2" applyFont="1" applyFill="1" applyBorder="1" applyAlignment="1">
      <alignment horizontal="right" vertical="center"/>
    </xf>
    <xf numFmtId="0" fontId="22" fillId="0" borderId="16" xfId="2" applyFill="1" applyBorder="1" applyAlignment="1">
      <alignment horizontal="right" vertical="center"/>
    </xf>
    <xf numFmtId="0" fontId="30" fillId="0" borderId="0" xfId="2" applyFont="1" applyFill="1" applyBorder="1" applyAlignment="1">
      <alignment horizontal="left" vertical="center"/>
    </xf>
    <xf numFmtId="0" fontId="22" fillId="0" borderId="0" xfId="2" applyFill="1" applyBorder="1" applyAlignment="1">
      <alignment horizontal="distributed" vertical="center" wrapText="1"/>
    </xf>
    <xf numFmtId="0" fontId="22" fillId="0" borderId="0" xfId="2" applyFill="1" applyBorder="1" applyAlignment="1">
      <alignment horizontal="right" vertical="center"/>
    </xf>
    <xf numFmtId="0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7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NumberFormat="1" applyFont="1" applyFill="1" applyAlignment="1">
      <alignment vertical="center"/>
    </xf>
    <xf numFmtId="0" fontId="40" fillId="0" borderId="0" xfId="0" applyNumberFormat="1" applyFont="1" applyFill="1" applyAlignment="1">
      <alignment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41" fillId="0" borderId="24" xfId="0" applyNumberFormat="1" applyFont="1" applyFill="1" applyBorder="1" applyAlignment="1">
      <alignment horizontal="center"/>
    </xf>
    <xf numFmtId="0" fontId="41" fillId="0" borderId="26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/>
    </xf>
    <xf numFmtId="0" fontId="17" fillId="0" borderId="27" xfId="0" applyNumberFormat="1" applyFont="1" applyFill="1" applyBorder="1" applyAlignment="1">
      <alignment horizontal="center"/>
    </xf>
    <xf numFmtId="0" fontId="17" fillId="0" borderId="28" xfId="0" applyNumberFormat="1" applyFont="1" applyFill="1" applyBorder="1" applyAlignment="1">
      <alignment horizontal="center"/>
    </xf>
    <xf numFmtId="0" fontId="17" fillId="0" borderId="3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41" fillId="0" borderId="13" xfId="0" applyNumberFormat="1" applyFont="1" applyFill="1" applyBorder="1" applyAlignment="1">
      <alignment horizontal="center" vertical="center"/>
    </xf>
    <xf numFmtId="0" fontId="41" fillId="0" borderId="33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41" fillId="0" borderId="37" xfId="0" applyNumberFormat="1" applyFont="1" applyFill="1" applyBorder="1" applyAlignment="1">
      <alignment horizontal="center" vertical="top"/>
    </xf>
    <xf numFmtId="0" fontId="17" fillId="0" borderId="39" xfId="0" applyNumberFormat="1" applyFont="1" applyFill="1" applyBorder="1" applyAlignment="1">
      <alignment horizontal="center" vertical="top"/>
    </xf>
    <xf numFmtId="0" fontId="17" fillId="0" borderId="40" xfId="0" applyNumberFormat="1" applyFont="1" applyFill="1" applyBorder="1" applyAlignment="1">
      <alignment horizontal="center" vertical="top"/>
    </xf>
    <xf numFmtId="0" fontId="17" fillId="0" borderId="41" xfId="0" applyNumberFormat="1" applyFont="1" applyFill="1" applyBorder="1" applyAlignment="1">
      <alignment horizontal="center" vertical="top"/>
    </xf>
    <xf numFmtId="0" fontId="17" fillId="0" borderId="37" xfId="0" applyNumberFormat="1" applyFont="1" applyFill="1" applyBorder="1" applyAlignment="1">
      <alignment horizontal="center" vertical="top"/>
    </xf>
    <xf numFmtId="0" fontId="41" fillId="0" borderId="0" xfId="0" applyNumberFormat="1" applyFont="1" applyFill="1" applyBorder="1" applyAlignment="1">
      <alignment horizontal="right" vertical="center"/>
    </xf>
    <xf numFmtId="2" fontId="17" fillId="0" borderId="0" xfId="3" applyNumberFormat="1" applyFont="1" applyFill="1" applyAlignment="1">
      <alignment vertical="center"/>
    </xf>
    <xf numFmtId="182" fontId="17" fillId="0" borderId="0" xfId="3" applyNumberFormat="1" applyFont="1" applyFill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183" fontId="17" fillId="0" borderId="0" xfId="3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2" fontId="18" fillId="0" borderId="0" xfId="3" applyNumberFormat="1" applyFont="1" applyFill="1" applyAlignment="1">
      <alignment vertical="center"/>
    </xf>
    <xf numFmtId="182" fontId="18" fillId="0" borderId="0" xfId="3" applyNumberFormat="1" applyFont="1" applyFill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</xf>
    <xf numFmtId="183" fontId="18" fillId="0" borderId="0" xfId="3" applyNumberFormat="1" applyFont="1" applyFill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" fontId="17" fillId="0" borderId="13" xfId="0" applyNumberFormat="1" applyFont="1" applyFill="1" applyBorder="1" applyAlignment="1">
      <alignment vertical="center"/>
    </xf>
    <xf numFmtId="184" fontId="17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185" fontId="17" fillId="0" borderId="0" xfId="0" applyNumberFormat="1" applyFont="1" applyFill="1" applyBorder="1" applyAlignment="1">
      <alignment vertical="center"/>
    </xf>
    <xf numFmtId="2" fontId="17" fillId="0" borderId="0" xfId="0" applyNumberFormat="1" applyFont="1" applyFill="1" applyAlignment="1" applyProtection="1">
      <alignment vertical="center"/>
    </xf>
    <xf numFmtId="186" fontId="17" fillId="0" borderId="0" xfId="0" applyNumberFormat="1" applyFont="1" applyFill="1" applyAlignment="1" applyProtection="1">
      <alignment vertical="center"/>
    </xf>
    <xf numFmtId="184" fontId="17" fillId="0" borderId="0" xfId="0" applyNumberFormat="1" applyFont="1" applyFill="1" applyBorder="1" applyAlignment="1" applyProtection="1">
      <alignment vertical="center"/>
    </xf>
    <xf numFmtId="185" fontId="17" fillId="0" borderId="0" xfId="0" applyNumberFormat="1" applyFont="1" applyFill="1" applyBorder="1" applyAlignment="1" applyProtection="1">
      <alignment vertical="center"/>
    </xf>
    <xf numFmtId="179" fontId="17" fillId="0" borderId="0" xfId="0" applyNumberFormat="1" applyFont="1" applyFill="1" applyBorder="1" applyAlignment="1" applyProtection="1">
      <alignment vertical="center"/>
    </xf>
    <xf numFmtId="179" fontId="17" fillId="0" borderId="0" xfId="0" applyNumberFormat="1" applyFont="1" applyFill="1" applyBorder="1" applyAlignment="1" applyProtection="1">
      <alignment vertical="center"/>
      <protection locked="0"/>
    </xf>
    <xf numFmtId="184" fontId="17" fillId="0" borderId="0" xfId="0" applyNumberFormat="1" applyFont="1" applyFill="1" applyAlignment="1">
      <alignment vertical="center"/>
    </xf>
    <xf numFmtId="185" fontId="17" fillId="0" borderId="0" xfId="0" applyNumberFormat="1" applyFont="1" applyFill="1" applyAlignment="1">
      <alignment vertical="center"/>
    </xf>
    <xf numFmtId="179" fontId="17" fillId="0" borderId="0" xfId="0" applyNumberFormat="1" applyFont="1" applyFill="1" applyAlignment="1">
      <alignment vertical="center"/>
    </xf>
    <xf numFmtId="0" fontId="41" fillId="0" borderId="0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vertical="top"/>
    </xf>
    <xf numFmtId="184" fontId="17" fillId="0" borderId="0" xfId="0" applyNumberFormat="1" applyFont="1" applyFill="1" applyAlignment="1">
      <alignment vertical="top"/>
    </xf>
    <xf numFmtId="0" fontId="17" fillId="0" borderId="0" xfId="0" applyNumberFormat="1" applyFont="1" applyFill="1" applyBorder="1" applyAlignment="1">
      <alignment vertical="top"/>
    </xf>
    <xf numFmtId="184" fontId="17" fillId="0" borderId="0" xfId="0" applyNumberFormat="1" applyFont="1" applyFill="1" applyBorder="1" applyAlignment="1">
      <alignment vertical="top"/>
    </xf>
    <xf numFmtId="185" fontId="17" fillId="0" borderId="0" xfId="0" applyNumberFormat="1" applyFont="1" applyFill="1" applyAlignment="1">
      <alignment vertical="top"/>
    </xf>
    <xf numFmtId="0" fontId="41" fillId="0" borderId="8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distributed" vertical="center"/>
    </xf>
    <xf numFmtId="0" fontId="41" fillId="0" borderId="14" xfId="0" applyNumberFormat="1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distributed" vertical="center"/>
    </xf>
    <xf numFmtId="49" fontId="17" fillId="0" borderId="14" xfId="0" applyNumberFormat="1" applyFont="1" applyFill="1" applyBorder="1" applyAlignment="1">
      <alignment horizontal="distributed" vertical="center"/>
    </xf>
    <xf numFmtId="4" fontId="17" fillId="0" borderId="15" xfId="0" applyNumberFormat="1" applyFont="1" applyFill="1" applyBorder="1" applyAlignment="1">
      <alignment vertical="top"/>
    </xf>
    <xf numFmtId="179" fontId="17" fillId="0" borderId="16" xfId="0" applyNumberFormat="1" applyFont="1" applyFill="1" applyBorder="1" applyAlignment="1" applyProtection="1">
      <alignment vertical="center" shrinkToFit="1"/>
    </xf>
    <xf numFmtId="179" fontId="17" fillId="0" borderId="0" xfId="0" applyNumberFormat="1" applyFont="1" applyFill="1" applyBorder="1" applyAlignment="1" applyProtection="1">
      <alignment vertical="center" shrinkToFit="1"/>
    </xf>
    <xf numFmtId="0" fontId="17" fillId="0" borderId="1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79" fontId="17" fillId="0" borderId="13" xfId="0" applyNumberFormat="1" applyFont="1" applyFill="1" applyBorder="1" applyAlignment="1">
      <alignment horizontal="right" vertical="center"/>
    </xf>
    <xf numFmtId="179" fontId="18" fillId="0" borderId="13" xfId="0" applyNumberFormat="1" applyFont="1" applyFill="1" applyBorder="1" applyAlignment="1">
      <alignment horizontal="right" vertical="center"/>
    </xf>
    <xf numFmtId="179" fontId="18" fillId="0" borderId="0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 applyProtection="1">
      <alignment vertical="center" shrinkToFit="1"/>
    </xf>
    <xf numFmtId="185" fontId="17" fillId="0" borderId="13" xfId="0" applyNumberFormat="1" applyFont="1" applyFill="1" applyBorder="1" applyAlignment="1">
      <alignment horizontal="right" vertical="center"/>
    </xf>
    <xf numFmtId="179" fontId="17" fillId="0" borderId="0" xfId="0" applyNumberFormat="1" applyFont="1" applyFill="1" applyBorder="1" applyAlignment="1" applyProtection="1">
      <alignment shrinkToFit="1"/>
    </xf>
    <xf numFmtId="0" fontId="17" fillId="0" borderId="0" xfId="0" applyNumberFormat="1" applyFont="1" applyFill="1" applyBorder="1" applyAlignment="1" applyProtection="1">
      <alignment shrinkToFit="1"/>
    </xf>
    <xf numFmtId="0" fontId="17" fillId="0" borderId="0" xfId="0" applyNumberFormat="1" applyFont="1" applyFill="1" applyBorder="1" applyAlignment="1" applyProtection="1">
      <alignment vertical="center" shrinkToFit="1"/>
    </xf>
    <xf numFmtId="0" fontId="41" fillId="0" borderId="43" xfId="0" applyFont="1" applyFill="1" applyBorder="1" applyAlignment="1">
      <alignment horizontal="center" vertical="center"/>
    </xf>
    <xf numFmtId="49" fontId="44" fillId="0" borderId="8" xfId="0" applyNumberFormat="1" applyFont="1" applyFill="1" applyBorder="1" applyAlignment="1">
      <alignment horizontal="distributed" vertical="center"/>
    </xf>
    <xf numFmtId="49" fontId="17" fillId="0" borderId="6" xfId="0" applyNumberFormat="1" applyFont="1" applyFill="1" applyBorder="1" applyAlignment="1">
      <alignment horizontal="distributed" vertical="center"/>
    </xf>
    <xf numFmtId="185" fontId="17" fillId="0" borderId="7" xfId="0" applyNumberFormat="1" applyFont="1" applyFill="1" applyBorder="1" applyAlignment="1">
      <alignment horizontal="right" vertical="center"/>
    </xf>
    <xf numFmtId="185" fontId="17" fillId="0" borderId="8" xfId="0" applyNumberFormat="1" applyFont="1" applyFill="1" applyBorder="1" applyAlignment="1" applyProtection="1">
      <alignment vertical="center" shrinkToFit="1"/>
    </xf>
    <xf numFmtId="185" fontId="17" fillId="0" borderId="8" xfId="0" applyNumberFormat="1" applyFont="1" applyFill="1" applyBorder="1" applyAlignment="1">
      <alignment vertical="center"/>
    </xf>
    <xf numFmtId="0" fontId="41" fillId="0" borderId="44" xfId="0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 applyProtection="1">
      <alignment vertical="center" shrinkToFit="1"/>
    </xf>
    <xf numFmtId="185" fontId="17" fillId="0" borderId="0" xfId="0" applyNumberFormat="1" applyFont="1" applyFill="1" applyBorder="1" applyAlignment="1">
      <alignment horizontal="right" vertical="center"/>
    </xf>
    <xf numFmtId="179" fontId="18" fillId="0" borderId="0" xfId="0" applyNumberFormat="1" applyFont="1" applyFill="1" applyBorder="1" applyAlignment="1">
      <alignment horizontal="right" vertical="center"/>
    </xf>
    <xf numFmtId="179" fontId="17" fillId="0" borderId="0" xfId="0" applyNumberFormat="1" applyFont="1" applyFill="1" applyBorder="1" applyAlignment="1" applyProtection="1">
      <alignment horizontal="right" shrinkToFit="1"/>
    </xf>
    <xf numFmtId="179" fontId="17" fillId="0" borderId="0" xfId="0" applyNumberFormat="1" applyFont="1" applyFill="1" applyBorder="1" applyAlignment="1" applyProtection="1">
      <alignment horizontal="right" vertical="center" shrinkToFit="1"/>
    </xf>
    <xf numFmtId="179" fontId="17" fillId="0" borderId="0" xfId="0" applyNumberFormat="1" applyFont="1" applyFill="1" applyBorder="1" applyAlignment="1">
      <alignment vertical="top"/>
    </xf>
    <xf numFmtId="0" fontId="41" fillId="0" borderId="8" xfId="0" applyFont="1" applyFill="1" applyBorder="1" applyAlignment="1">
      <alignment horizontal="center" vertical="center"/>
    </xf>
    <xf numFmtId="49" fontId="47" fillId="0" borderId="7" xfId="0" applyNumberFormat="1" applyFont="1" applyFill="1" applyBorder="1" applyAlignment="1">
      <alignment horizontal="distributed" vertical="center"/>
    </xf>
    <xf numFmtId="49" fontId="41" fillId="0" borderId="6" xfId="0" applyNumberFormat="1" applyFont="1" applyFill="1" applyBorder="1" applyAlignment="1">
      <alignment horizontal="distributed" vertical="center"/>
    </xf>
    <xf numFmtId="185" fontId="41" fillId="0" borderId="8" xfId="0" applyNumberFormat="1" applyFont="1" applyFill="1" applyBorder="1" applyAlignment="1">
      <alignment horizontal="right" vertical="center"/>
    </xf>
    <xf numFmtId="185" fontId="41" fillId="0" borderId="8" xfId="0" applyNumberFormat="1" applyFont="1" applyFill="1" applyBorder="1" applyAlignment="1">
      <alignment vertical="top"/>
    </xf>
    <xf numFmtId="185" fontId="17" fillId="0" borderId="8" xfId="0" applyNumberFormat="1" applyFont="1" applyFill="1" applyBorder="1" applyAlignment="1">
      <alignment vertical="top"/>
    </xf>
    <xf numFmtId="185" fontId="17" fillId="0" borderId="8" xfId="0" applyNumberFormat="1" applyFont="1" applyFill="1" applyBorder="1" applyAlignment="1">
      <alignment horizontal="right" vertical="center"/>
    </xf>
    <xf numFmtId="0" fontId="41" fillId="0" borderId="0" xfId="4" applyNumberFormat="1" applyFont="1" applyFill="1" applyBorder="1" applyAlignment="1" applyProtection="1">
      <alignment vertical="center"/>
    </xf>
    <xf numFmtId="49" fontId="41" fillId="0" borderId="0" xfId="0" applyNumberFormat="1" applyFont="1" applyFill="1" applyBorder="1" applyAlignment="1">
      <alignment vertical="center"/>
    </xf>
    <xf numFmtId="0" fontId="41" fillId="0" borderId="0" xfId="0" applyNumberFormat="1" applyFont="1" applyFill="1" applyBorder="1" applyAlignment="1">
      <alignment vertical="center"/>
    </xf>
    <xf numFmtId="0" fontId="17" fillId="0" borderId="0" xfId="4" applyNumberFormat="1" applyFont="1" applyFill="1" applyBorder="1" applyAlignment="1" applyProtection="1">
      <alignment vertical="center"/>
    </xf>
    <xf numFmtId="0" fontId="17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vertical="center"/>
    </xf>
    <xf numFmtId="49" fontId="41" fillId="0" borderId="0" xfId="0" applyNumberFormat="1" applyFont="1" applyFill="1" applyAlignment="1">
      <alignment vertical="center"/>
    </xf>
    <xf numFmtId="0" fontId="49" fillId="0" borderId="0" xfId="0" applyFont="1" applyFill="1"/>
    <xf numFmtId="0" fontId="21" fillId="0" borderId="0" xfId="0" applyFont="1" applyFill="1"/>
    <xf numFmtId="0" fontId="0" fillId="0" borderId="0" xfId="0" applyFill="1"/>
    <xf numFmtId="0" fontId="0" fillId="0" borderId="0" xfId="0" applyFill="1" applyBorder="1"/>
    <xf numFmtId="0" fontId="38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17" fillId="0" borderId="24" xfId="0" applyNumberFormat="1" applyFont="1" applyFill="1" applyBorder="1" applyAlignment="1">
      <alignment horizontal="center"/>
    </xf>
    <xf numFmtId="0" fontId="17" fillId="0" borderId="45" xfId="0" applyNumberFormat="1" applyFont="1" applyFill="1" applyBorder="1" applyAlignment="1">
      <alignment horizontal="center"/>
    </xf>
    <xf numFmtId="0" fontId="17" fillId="0" borderId="31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7" fillId="0" borderId="46" xfId="0" applyNumberFormat="1" applyFont="1" applyFill="1" applyBorder="1" applyAlignment="1">
      <alignment horizontal="center"/>
    </xf>
    <xf numFmtId="0" fontId="17" fillId="0" borderId="47" xfId="0" applyNumberFormat="1" applyFont="1" applyFill="1" applyBorder="1" applyAlignment="1">
      <alignment horizontal="center"/>
    </xf>
    <xf numFmtId="0" fontId="17" fillId="0" borderId="48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top"/>
    </xf>
    <xf numFmtId="0" fontId="17" fillId="0" borderId="43" xfId="0" applyNumberFormat="1" applyFont="1" applyFill="1" applyBorder="1" applyAlignment="1">
      <alignment horizontal="center" vertical="top"/>
    </xf>
    <xf numFmtId="0" fontId="17" fillId="0" borderId="51" xfId="0" applyNumberFormat="1" applyFont="1" applyFill="1" applyBorder="1" applyAlignment="1">
      <alignment horizontal="center" vertical="top"/>
    </xf>
    <xf numFmtId="0" fontId="17" fillId="0" borderId="0" xfId="0" applyNumberFormat="1" applyFont="1" applyFill="1" applyBorder="1" applyAlignment="1">
      <alignment horizontal="center" vertical="top"/>
    </xf>
    <xf numFmtId="0" fontId="17" fillId="0" borderId="6" xfId="0" applyNumberFormat="1" applyFont="1" applyFill="1" applyBorder="1" applyAlignment="1">
      <alignment horizontal="center" vertical="top"/>
    </xf>
    <xf numFmtId="0" fontId="17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Alignment="1" applyProtection="1">
      <alignment horizontal="right" vertical="center"/>
    </xf>
    <xf numFmtId="184" fontId="17" fillId="0" borderId="0" xfId="0" applyNumberFormat="1" applyFont="1" applyFill="1" applyAlignment="1" applyProtection="1">
      <alignment vertical="center"/>
    </xf>
    <xf numFmtId="187" fontId="17" fillId="0" borderId="0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4" fontId="18" fillId="0" borderId="0" xfId="0" applyNumberFormat="1" applyFont="1" applyFill="1" applyAlignment="1" applyProtection="1">
      <alignment horizontal="right" vertical="center"/>
    </xf>
    <xf numFmtId="184" fontId="18" fillId="0" borderId="0" xfId="0" applyNumberFormat="1" applyFont="1" applyFill="1" applyAlignment="1" applyProtection="1">
      <alignment vertical="center"/>
    </xf>
    <xf numFmtId="184" fontId="18" fillId="0" borderId="0" xfId="0" applyNumberFormat="1" applyFont="1" applyFill="1" applyBorder="1" applyAlignment="1">
      <alignment vertical="center"/>
    </xf>
    <xf numFmtId="187" fontId="18" fillId="0" borderId="0" xfId="0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49" fontId="17" fillId="0" borderId="5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7" fillId="0" borderId="8" xfId="0" applyNumberFormat="1" applyFont="1" applyFill="1" applyBorder="1" applyAlignment="1">
      <alignment horizontal="center" vertical="center"/>
    </xf>
    <xf numFmtId="4" fontId="17" fillId="0" borderId="8" xfId="0" applyNumberFormat="1" applyFont="1" applyFill="1" applyBorder="1" applyAlignment="1" applyProtection="1">
      <alignment horizontal="right" vertical="center"/>
    </xf>
    <xf numFmtId="184" fontId="17" fillId="0" borderId="8" xfId="0" applyNumberFormat="1" applyFont="1" applyFill="1" applyBorder="1" applyAlignment="1" applyProtection="1">
      <alignment vertical="center"/>
    </xf>
    <xf numFmtId="184" fontId="17" fillId="0" borderId="8" xfId="0" applyNumberFormat="1" applyFont="1" applyFill="1" applyBorder="1" applyAlignment="1">
      <alignment vertical="center"/>
    </xf>
    <xf numFmtId="187" fontId="17" fillId="0" borderId="8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 applyProtection="1">
      <alignment horizontal="right" vertical="center"/>
    </xf>
    <xf numFmtId="184" fontId="17" fillId="0" borderId="16" xfId="0" applyNumberFormat="1" applyFont="1" applyFill="1" applyBorder="1" applyAlignment="1" applyProtection="1">
      <alignment vertical="center"/>
    </xf>
    <xf numFmtId="184" fontId="17" fillId="0" borderId="16" xfId="0" applyNumberFormat="1" applyFont="1" applyFill="1" applyBorder="1" applyAlignment="1">
      <alignment vertical="center"/>
    </xf>
    <xf numFmtId="187" fontId="17" fillId="0" borderId="16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49" fontId="17" fillId="0" borderId="33" xfId="0" applyNumberFormat="1" applyFont="1" applyFill="1" applyBorder="1" applyAlignment="1">
      <alignment vertical="center"/>
    </xf>
    <xf numFmtId="49" fontId="17" fillId="0" borderId="34" xfId="0" applyNumberFormat="1" applyFont="1" applyFill="1" applyBorder="1" applyAlignment="1">
      <alignment vertical="center"/>
    </xf>
    <xf numFmtId="0" fontId="17" fillId="0" borderId="43" xfId="0" applyFont="1" applyFill="1" applyBorder="1" applyAlignment="1">
      <alignment horizontal="center" vertical="center"/>
    </xf>
    <xf numFmtId="179" fontId="17" fillId="0" borderId="8" xfId="0" applyNumberFormat="1" applyFont="1" applyFill="1" applyBorder="1" applyAlignment="1">
      <alignment horizontal="right" vertical="center"/>
    </xf>
    <xf numFmtId="179" fontId="17" fillId="0" borderId="8" xfId="0" applyNumberFormat="1" applyFont="1" applyFill="1" applyBorder="1" applyAlignment="1">
      <alignment vertical="center"/>
    </xf>
    <xf numFmtId="0" fontId="17" fillId="0" borderId="44" xfId="0" applyFont="1" applyFill="1" applyBorder="1" applyAlignment="1">
      <alignment horizontal="center" vertical="center"/>
    </xf>
    <xf numFmtId="179" fontId="17" fillId="0" borderId="16" xfId="0" applyNumberFormat="1" applyFont="1" applyFill="1" applyBorder="1" applyAlignment="1">
      <alignment horizontal="right" vertical="center"/>
    </xf>
    <xf numFmtId="179" fontId="17" fillId="0" borderId="16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49" fontId="44" fillId="0" borderId="7" xfId="0" applyNumberFormat="1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right" vertical="center"/>
    </xf>
    <xf numFmtId="0" fontId="43" fillId="0" borderId="0" xfId="0" applyFont="1" applyFill="1"/>
    <xf numFmtId="0" fontId="43" fillId="0" borderId="0" xfId="0" applyFont="1" applyFill="1" applyBorder="1"/>
    <xf numFmtId="0" fontId="17" fillId="0" borderId="0" xfId="0" applyFont="1" applyFill="1" applyBorder="1"/>
    <xf numFmtId="0" fontId="55" fillId="0" borderId="0" xfId="5" applyFont="1" applyFill="1" applyAlignment="1" applyProtection="1">
      <alignment vertical="center"/>
      <protection locked="0"/>
    </xf>
    <xf numFmtId="0" fontId="30" fillId="0" borderId="0" xfId="5" applyFont="1" applyFill="1" applyAlignment="1" applyProtection="1">
      <alignment vertical="center"/>
      <protection locked="0"/>
    </xf>
    <xf numFmtId="0" fontId="30" fillId="0" borderId="0" xfId="5" applyFont="1" applyFill="1" applyBorder="1" applyAlignment="1" applyProtection="1">
      <alignment vertical="center"/>
      <protection locked="0"/>
    </xf>
    <xf numFmtId="0" fontId="53" fillId="0" borderId="0" xfId="5" applyFill="1" applyBorder="1" applyAlignment="1" applyProtection="1">
      <alignment vertical="center"/>
      <protection locked="0"/>
    </xf>
    <xf numFmtId="0" fontId="30" fillId="0" borderId="1" xfId="5" applyFont="1" applyFill="1" applyBorder="1" applyAlignment="1" applyProtection="1">
      <alignment vertical="center"/>
      <protection locked="0"/>
    </xf>
    <xf numFmtId="0" fontId="58" fillId="0" borderId="0" xfId="5" applyFont="1" applyFill="1" applyBorder="1" applyAlignment="1" applyProtection="1">
      <alignment vertical="center"/>
      <protection locked="0"/>
    </xf>
    <xf numFmtId="0" fontId="58" fillId="0" borderId="4" xfId="5" applyFont="1" applyFill="1" applyBorder="1" applyAlignment="1" applyProtection="1">
      <alignment vertical="center"/>
      <protection locked="0"/>
    </xf>
    <xf numFmtId="0" fontId="58" fillId="0" borderId="21" xfId="5" applyFont="1" applyFill="1" applyBorder="1" applyAlignment="1" applyProtection="1">
      <alignment vertical="center"/>
      <protection locked="0"/>
    </xf>
    <xf numFmtId="0" fontId="58" fillId="0" borderId="8" xfId="5" applyFont="1" applyFill="1" applyBorder="1" applyAlignment="1" applyProtection="1">
      <alignment vertical="center"/>
      <protection locked="0"/>
    </xf>
    <xf numFmtId="0" fontId="58" fillId="0" borderId="6" xfId="5" applyFont="1" applyFill="1" applyBorder="1" applyAlignment="1" applyProtection="1">
      <alignment vertical="center"/>
      <protection locked="0"/>
    </xf>
    <xf numFmtId="0" fontId="58" fillId="0" borderId="22" xfId="5" applyFont="1" applyFill="1" applyBorder="1" applyAlignment="1" applyProtection="1">
      <alignment vertical="center"/>
      <protection locked="0"/>
    </xf>
    <xf numFmtId="0" fontId="58" fillId="0" borderId="0" xfId="5" applyFont="1" applyFill="1" applyBorder="1" applyAlignment="1" applyProtection="1">
      <alignment horizontal="center" vertical="center"/>
      <protection locked="0"/>
    </xf>
    <xf numFmtId="0" fontId="30" fillId="0" borderId="16" xfId="5" applyFont="1" applyFill="1" applyBorder="1" applyAlignment="1" applyProtection="1">
      <alignment horizontal="center" vertical="center"/>
      <protection locked="0"/>
    </xf>
    <xf numFmtId="0" fontId="30" fillId="0" borderId="19" xfId="5" applyFont="1" applyFill="1" applyBorder="1" applyAlignment="1" applyProtection="1">
      <alignment horizontal="center" vertical="center"/>
      <protection locked="0"/>
    </xf>
    <xf numFmtId="0" fontId="30" fillId="0" borderId="15" xfId="5" applyFont="1" applyFill="1" applyBorder="1" applyAlignment="1" applyProtection="1">
      <alignment horizontal="center" vertical="center"/>
      <protection locked="0"/>
    </xf>
    <xf numFmtId="0" fontId="30" fillId="0" borderId="16" xfId="5" applyFont="1" applyFill="1" applyBorder="1" applyAlignment="1" applyProtection="1">
      <alignment horizontal="center" vertical="center" wrapText="1"/>
      <protection locked="0"/>
    </xf>
    <xf numFmtId="0" fontId="30" fillId="0" borderId="0" xfId="5" applyFont="1" applyFill="1" applyBorder="1" applyAlignment="1" applyProtection="1">
      <alignment horizontal="center" vertical="center"/>
      <protection locked="0"/>
    </xf>
    <xf numFmtId="0" fontId="30" fillId="0" borderId="0" xfId="5" applyFont="1" applyFill="1" applyBorder="1" applyAlignment="1" applyProtection="1">
      <alignment horizontal="center" vertical="center" wrapText="1"/>
      <protection locked="0"/>
    </xf>
    <xf numFmtId="0" fontId="30" fillId="0" borderId="5" xfId="5" applyFont="1" applyFill="1" applyBorder="1" applyAlignment="1" applyProtection="1">
      <alignment vertical="center"/>
      <protection locked="0"/>
    </xf>
    <xf numFmtId="0" fontId="30" fillId="0" borderId="5" xfId="5" applyFont="1" applyFill="1" applyBorder="1" applyAlignment="1" applyProtection="1">
      <alignment horizontal="distributed"/>
      <protection locked="0"/>
    </xf>
    <xf numFmtId="0" fontId="30" fillId="0" borderId="0" xfId="5" applyFont="1" applyFill="1" applyBorder="1" applyAlignment="1" applyProtection="1">
      <alignment horizontal="right" vertical="center"/>
    </xf>
    <xf numFmtId="179" fontId="30" fillId="0" borderId="0" xfId="5" applyNumberFormat="1" applyFont="1" applyFill="1" applyBorder="1" applyAlignment="1" applyProtection="1">
      <alignment horizontal="right" vertical="center"/>
    </xf>
    <xf numFmtId="188" fontId="30" fillId="0" borderId="0" xfId="5" applyNumberFormat="1" applyFont="1" applyFill="1" applyBorder="1" applyAlignment="1" applyProtection="1">
      <alignment horizontal="right" vertical="center"/>
    </xf>
    <xf numFmtId="189" fontId="30" fillId="0" borderId="0" xfId="5" applyNumberFormat="1" applyFont="1" applyFill="1" applyBorder="1" applyAlignment="1" applyProtection="1">
      <alignment horizontal="right" vertical="center"/>
    </xf>
    <xf numFmtId="188" fontId="30" fillId="0" borderId="0" xfId="5" applyNumberFormat="1" applyFont="1" applyFill="1" applyBorder="1" applyAlignment="1" applyProtection="1">
      <alignment vertical="center"/>
    </xf>
    <xf numFmtId="0" fontId="5" fillId="0" borderId="5" xfId="5" applyFont="1" applyFill="1" applyBorder="1" applyAlignment="1" applyProtection="1">
      <alignment horizontal="distributed"/>
      <protection locked="0"/>
    </xf>
    <xf numFmtId="0" fontId="31" fillId="0" borderId="5" xfId="5" applyFont="1" applyFill="1" applyBorder="1" applyAlignment="1" applyProtection="1">
      <alignment vertical="center"/>
      <protection locked="0"/>
    </xf>
    <xf numFmtId="0" fontId="59" fillId="0" borderId="5" xfId="5" applyFont="1" applyFill="1" applyBorder="1" applyAlignment="1" applyProtection="1">
      <alignment horizontal="distributed"/>
      <protection locked="0"/>
    </xf>
    <xf numFmtId="0" fontId="31" fillId="0" borderId="0" xfId="5" applyFont="1" applyFill="1" applyBorder="1" applyAlignment="1" applyProtection="1">
      <alignment horizontal="right" vertical="center"/>
    </xf>
    <xf numFmtId="179" fontId="31" fillId="0" borderId="0" xfId="5" applyNumberFormat="1" applyFont="1" applyFill="1" applyBorder="1" applyAlignment="1" applyProtection="1">
      <alignment horizontal="right" vertical="center"/>
    </xf>
    <xf numFmtId="189" fontId="31" fillId="0" borderId="0" xfId="5" applyNumberFormat="1" applyFont="1" applyFill="1" applyBorder="1" applyAlignment="1" applyProtection="1">
      <alignment horizontal="right" vertical="center"/>
    </xf>
    <xf numFmtId="188" fontId="31" fillId="0" borderId="0" xfId="5" applyNumberFormat="1" applyFont="1" applyFill="1" applyBorder="1" applyAlignment="1" applyProtection="1">
      <alignment horizontal="right" vertical="center"/>
    </xf>
    <xf numFmtId="0" fontId="31" fillId="0" borderId="0" xfId="5" applyFont="1" applyFill="1" applyAlignment="1" applyProtection="1">
      <alignment vertical="center"/>
      <protection locked="0"/>
    </xf>
    <xf numFmtId="0" fontId="30" fillId="0" borderId="5" xfId="5" applyFont="1" applyFill="1" applyBorder="1" applyAlignment="1" applyProtection="1">
      <alignment horizontal="distributed" vertical="center"/>
      <protection locked="0"/>
    </xf>
    <xf numFmtId="0" fontId="46" fillId="0" borderId="5" xfId="5" applyFont="1" applyFill="1" applyBorder="1" applyAlignment="1" applyProtection="1">
      <alignment horizontal="distributed" vertical="center"/>
      <protection locked="0"/>
    </xf>
    <xf numFmtId="0" fontId="5" fillId="0" borderId="5" xfId="5" applyFont="1" applyFill="1" applyBorder="1" applyAlignment="1" applyProtection="1">
      <alignment horizontal="distributed" vertical="center"/>
      <protection locked="0"/>
    </xf>
    <xf numFmtId="0" fontId="30" fillId="0" borderId="0" xfId="5" applyNumberFormat="1" applyFont="1" applyFill="1" applyBorder="1" applyAlignment="1" applyProtection="1">
      <alignment horizontal="right"/>
      <protection locked="0"/>
    </xf>
    <xf numFmtId="0" fontId="45" fillId="0" borderId="5" xfId="5" applyFont="1" applyFill="1" applyBorder="1" applyAlignment="1" applyProtection="1">
      <alignment horizontal="distributed" vertical="center"/>
      <protection locked="0"/>
    </xf>
    <xf numFmtId="0" fontId="30" fillId="0" borderId="6" xfId="5" applyFont="1" applyFill="1" applyBorder="1" applyAlignment="1" applyProtection="1">
      <alignment vertical="center"/>
      <protection locked="0"/>
    </xf>
    <xf numFmtId="49" fontId="30" fillId="0" borderId="18" xfId="5" applyNumberFormat="1" applyFont="1" applyFill="1" applyBorder="1" applyAlignment="1" applyProtection="1">
      <alignment vertical="top"/>
      <protection locked="0"/>
    </xf>
    <xf numFmtId="49" fontId="30" fillId="0" borderId="49" xfId="5" applyNumberFormat="1" applyFont="1" applyFill="1" applyBorder="1" applyAlignment="1" applyProtection="1">
      <alignment vertical="top"/>
      <protection locked="0"/>
    </xf>
    <xf numFmtId="0" fontId="30" fillId="0" borderId="15" xfId="5" applyFont="1" applyFill="1" applyBorder="1" applyAlignment="1" applyProtection="1">
      <alignment horizontal="right" vertical="center"/>
    </xf>
    <xf numFmtId="179" fontId="30" fillId="0" borderId="16" xfId="5" applyNumberFormat="1" applyFont="1" applyFill="1" applyBorder="1" applyAlignment="1" applyProtection="1">
      <alignment horizontal="right" vertical="center"/>
    </xf>
    <xf numFmtId="0" fontId="30" fillId="0" borderId="16" xfId="5" applyFont="1" applyFill="1" applyBorder="1" applyAlignment="1" applyProtection="1">
      <alignment horizontal="right" vertical="center"/>
    </xf>
    <xf numFmtId="0" fontId="30" fillId="0" borderId="5" xfId="5" applyFont="1" applyFill="1" applyBorder="1" applyAlignment="1" applyProtection="1">
      <alignment vertical="top"/>
      <protection locked="0"/>
    </xf>
    <xf numFmtId="0" fontId="30" fillId="0" borderId="8" xfId="5" applyFont="1" applyFill="1" applyBorder="1" applyAlignment="1" applyProtection="1">
      <alignment vertical="top"/>
      <protection locked="0"/>
    </xf>
    <xf numFmtId="179" fontId="30" fillId="0" borderId="8" xfId="5" applyNumberFormat="1" applyFont="1" applyFill="1" applyBorder="1" applyAlignment="1" applyProtection="1">
      <alignment vertical="top"/>
      <protection locked="0"/>
    </xf>
    <xf numFmtId="0" fontId="30" fillId="0" borderId="0" xfId="5" applyFont="1" applyFill="1" applyBorder="1" applyAlignment="1" applyProtection="1">
      <alignment vertical="top"/>
      <protection locked="0"/>
    </xf>
    <xf numFmtId="0" fontId="34" fillId="0" borderId="0" xfId="5" applyNumberFormat="1" applyFont="1" applyAlignment="1">
      <alignment horizontal="left" vertical="center"/>
    </xf>
    <xf numFmtId="0" fontId="53" fillId="0" borderId="0" xfId="5" applyNumberFormat="1" applyFont="1" applyAlignment="1">
      <alignment horizontal="centerContinuous" vertical="center"/>
    </xf>
    <xf numFmtId="0" fontId="53" fillId="0" borderId="0" xfId="5" applyNumberFormat="1" applyFont="1" applyAlignment="1">
      <alignment horizontal="left" vertical="center"/>
    </xf>
    <xf numFmtId="0" fontId="53" fillId="0" borderId="0" xfId="5" applyNumberFormat="1" applyFont="1" applyAlignment="1">
      <alignment vertical="center"/>
    </xf>
    <xf numFmtId="0" fontId="53" fillId="0" borderId="0" xfId="5" applyFont="1" applyAlignment="1">
      <alignment vertical="center"/>
    </xf>
    <xf numFmtId="0" fontId="53" fillId="0" borderId="0" xfId="5" applyFont="1" applyBorder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61" fillId="0" borderId="19" xfId="5" applyFont="1" applyBorder="1" applyAlignment="1">
      <alignment horizontal="center" vertical="center" wrapText="1"/>
    </xf>
    <xf numFmtId="0" fontId="61" fillId="0" borderId="18" xfId="5" applyFont="1" applyBorder="1" applyAlignment="1">
      <alignment horizontal="center" vertical="center" wrapText="1"/>
    </xf>
    <xf numFmtId="0" fontId="61" fillId="0" borderId="0" xfId="5" applyNumberFormat="1" applyFont="1" applyBorder="1" applyAlignment="1">
      <alignment horizontal="center" vertical="center"/>
    </xf>
    <xf numFmtId="0" fontId="61" fillId="0" borderId="34" xfId="5" applyNumberFormat="1" applyFont="1" applyBorder="1" applyAlignment="1">
      <alignment horizontal="center" vertical="center"/>
    </xf>
    <xf numFmtId="0" fontId="61" fillId="0" borderId="0" xfId="5" applyFont="1" applyBorder="1" applyAlignment="1">
      <alignment horizontal="center" vertical="center"/>
    </xf>
    <xf numFmtId="0" fontId="61" fillId="0" borderId="0" xfId="5" applyNumberFormat="1" applyFont="1" applyBorder="1" applyAlignment="1">
      <alignment horizontal="center" vertical="center" wrapText="1"/>
    </xf>
    <xf numFmtId="0" fontId="17" fillId="0" borderId="0" xfId="5" applyNumberFormat="1" applyFont="1" applyBorder="1" applyAlignment="1">
      <alignment horizontal="center" vertical="center" wrapText="1"/>
    </xf>
    <xf numFmtId="189" fontId="61" fillId="2" borderId="13" xfId="5" applyNumberFormat="1" applyFont="1" applyFill="1" applyBorder="1" applyAlignment="1"/>
    <xf numFmtId="189" fontId="61" fillId="2" borderId="0" xfId="5" applyNumberFormat="1" applyFont="1" applyFill="1" applyBorder="1" applyAlignment="1"/>
    <xf numFmtId="189" fontId="17" fillId="0" borderId="0" xfId="5" applyNumberFormat="1" applyFont="1" applyFill="1" applyBorder="1" applyAlignment="1"/>
    <xf numFmtId="0" fontId="62" fillId="0" borderId="0" xfId="5" applyNumberFormat="1" applyFont="1" applyBorder="1" applyAlignment="1">
      <alignment horizontal="distributed"/>
    </xf>
    <xf numFmtId="189" fontId="62" fillId="2" borderId="13" xfId="5" applyNumberFormat="1" applyFont="1" applyFill="1" applyBorder="1" applyAlignment="1"/>
    <xf numFmtId="189" fontId="62" fillId="2" borderId="0" xfId="5" applyNumberFormat="1" applyFont="1" applyFill="1" applyBorder="1" applyAlignment="1"/>
    <xf numFmtId="189" fontId="18" fillId="0" borderId="0" xfId="5" applyNumberFormat="1" applyFont="1" applyFill="1" applyBorder="1" applyAlignment="1"/>
    <xf numFmtId="0" fontId="62" fillId="0" borderId="0" xfId="5" applyNumberFormat="1" applyFont="1" applyBorder="1" applyAlignment="1">
      <alignment horizontal="centerContinuous"/>
    </xf>
    <xf numFmtId="49" fontId="62" fillId="0" borderId="0" xfId="5" applyNumberFormat="1" applyFont="1" applyAlignment="1">
      <alignment horizontal="distributed"/>
    </xf>
    <xf numFmtId="189" fontId="62" fillId="2" borderId="0" xfId="5" applyNumberFormat="1" applyFont="1" applyFill="1" applyAlignment="1"/>
    <xf numFmtId="0" fontId="54" fillId="0" borderId="0" xfId="5" applyFont="1" applyAlignment="1">
      <alignment vertical="center"/>
    </xf>
    <xf numFmtId="0" fontId="61" fillId="0" borderId="0" xfId="5" applyNumberFormat="1" applyFont="1" applyBorder="1" applyAlignment="1">
      <alignment horizontal="centerContinuous"/>
    </xf>
    <xf numFmtId="49" fontId="61" fillId="0" borderId="0" xfId="5" applyNumberFormat="1" applyFont="1" applyAlignment="1">
      <alignment horizontal="distributed"/>
    </xf>
    <xf numFmtId="189" fontId="61" fillId="2" borderId="0" xfId="5" applyNumberFormat="1" applyFont="1" applyFill="1" applyAlignment="1"/>
    <xf numFmtId="0" fontId="61" fillId="0" borderId="0" xfId="5" applyNumberFormat="1" applyFont="1" applyBorder="1" applyAlignment="1"/>
    <xf numFmtId="0" fontId="61" fillId="0" borderId="0" xfId="5" applyNumberFormat="1" applyFont="1" applyBorder="1" applyAlignment="1">
      <alignment horizontal="distributed"/>
    </xf>
    <xf numFmtId="190" fontId="61" fillId="2" borderId="13" xfId="5" applyNumberFormat="1" applyFont="1" applyFill="1" applyBorder="1" applyAlignment="1">
      <alignment wrapText="1"/>
    </xf>
    <xf numFmtId="0" fontId="17" fillId="0" borderId="0" xfId="5" applyFont="1" applyFill="1" applyBorder="1" applyAlignment="1">
      <alignment wrapText="1"/>
    </xf>
    <xf numFmtId="190" fontId="61" fillId="2" borderId="0" xfId="5" applyNumberFormat="1" applyFont="1" applyFill="1" applyBorder="1" applyAlignment="1">
      <alignment wrapText="1"/>
    </xf>
    <xf numFmtId="0" fontId="61" fillId="0" borderId="0" xfId="5" applyNumberFormat="1" applyFont="1" applyBorder="1" applyAlignment="1">
      <alignment horizontal="center"/>
    </xf>
    <xf numFmtId="0" fontId="61" fillId="2" borderId="0" xfId="5" applyFont="1" applyFill="1" applyBorder="1" applyAlignment="1">
      <alignment horizontal="right" wrapText="1"/>
    </xf>
    <xf numFmtId="0" fontId="17" fillId="0" borderId="0" xfId="5" applyFont="1" applyFill="1" applyBorder="1" applyAlignment="1">
      <alignment horizontal="right" wrapText="1"/>
    </xf>
    <xf numFmtId="0" fontId="61" fillId="0" borderId="0" xfId="5" applyFont="1" applyAlignment="1">
      <alignment vertical="center"/>
    </xf>
    <xf numFmtId="0" fontId="61" fillId="0" borderId="8" xfId="5" applyNumberFormat="1" applyFont="1" applyBorder="1" applyAlignment="1">
      <alignment horizontal="centerContinuous" vertical="center"/>
    </xf>
    <xf numFmtId="0" fontId="61" fillId="0" borderId="8" xfId="5" applyNumberFormat="1" applyFont="1" applyBorder="1" applyAlignment="1">
      <alignment horizontal="distributed" vertical="center"/>
    </xf>
    <xf numFmtId="189" fontId="61" fillId="0" borderId="7" xfId="5" applyNumberFormat="1" applyFont="1" applyFill="1" applyBorder="1" applyAlignment="1"/>
    <xf numFmtId="189" fontId="61" fillId="0" borderId="8" xfId="5" applyNumberFormat="1" applyFont="1" applyFill="1" applyBorder="1" applyAlignment="1">
      <alignment vertical="center"/>
    </xf>
    <xf numFmtId="0" fontId="53" fillId="0" borderId="0" xfId="5" applyFont="1" applyBorder="1" applyAlignment="1">
      <alignment vertical="center"/>
    </xf>
    <xf numFmtId="189" fontId="17" fillId="0" borderId="0" xfId="5" applyNumberFormat="1" applyFont="1" applyFill="1" applyBorder="1" applyAlignment="1">
      <alignment vertical="center"/>
    </xf>
    <xf numFmtId="0" fontId="61" fillId="0" borderId="0" xfId="5" applyNumberFormat="1" applyFont="1" applyBorder="1" applyAlignment="1">
      <alignment vertical="center"/>
    </xf>
    <xf numFmtId="0" fontId="61" fillId="0" borderId="0" xfId="5" applyNumberFormat="1" applyFont="1" applyBorder="1" applyAlignment="1">
      <alignment horizontal="centerContinuous" vertical="center"/>
    </xf>
    <xf numFmtId="0" fontId="61" fillId="0" borderId="0" xfId="5" applyNumberFormat="1" applyFont="1" applyFill="1" applyBorder="1" applyAlignment="1">
      <alignment vertical="center"/>
    </xf>
    <xf numFmtId="0" fontId="63" fillId="0" borderId="0" xfId="3" applyFont="1" applyFill="1" applyAlignment="1">
      <alignment vertical="center"/>
    </xf>
    <xf numFmtId="0" fontId="65" fillId="0" borderId="0" xfId="3" applyFont="1" applyFill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66" fillId="0" borderId="1" xfId="3" applyFont="1" applyFill="1" applyBorder="1" applyAlignment="1"/>
    <xf numFmtId="0" fontId="5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right" vertical="center"/>
    </xf>
    <xf numFmtId="0" fontId="5" fillId="0" borderId="1" xfId="3" applyFont="1" applyFill="1" applyBorder="1" applyAlignment="1">
      <alignment horizontal="right"/>
    </xf>
    <xf numFmtId="0" fontId="5" fillId="0" borderId="4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left" vertical="center"/>
    </xf>
    <xf numFmtId="184" fontId="5" fillId="0" borderId="13" xfId="3" applyNumberFormat="1" applyFont="1" applyFill="1" applyBorder="1" applyAlignment="1">
      <alignment vertical="center"/>
    </xf>
    <xf numFmtId="184" fontId="5" fillId="0" borderId="16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184" fontId="5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184" fontId="7" fillId="0" borderId="13" xfId="3" applyNumberFormat="1" applyFont="1" applyFill="1" applyBorder="1" applyAlignment="1">
      <alignment vertical="center"/>
    </xf>
    <xf numFmtId="184" fontId="7" fillId="0" borderId="1" xfId="3" applyNumberFormat="1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5" fillId="0" borderId="3" xfId="3" applyFont="1" applyFill="1" applyBorder="1" applyAlignment="1">
      <alignment horizontal="center" vertical="center" wrapText="1"/>
    </xf>
    <xf numFmtId="184" fontId="5" fillId="0" borderId="15" xfId="3" applyNumberFormat="1" applyFont="1" applyFill="1" applyBorder="1" applyAlignment="1">
      <alignment vertical="center"/>
    </xf>
    <xf numFmtId="0" fontId="7" fillId="0" borderId="6" xfId="3" applyFont="1" applyFill="1" applyBorder="1" applyAlignment="1">
      <alignment horizontal="left" vertical="center"/>
    </xf>
    <xf numFmtId="184" fontId="7" fillId="0" borderId="7" xfId="3" applyNumberFormat="1" applyFont="1" applyFill="1" applyBorder="1" applyAlignment="1">
      <alignment vertical="center"/>
    </xf>
    <xf numFmtId="184" fontId="7" fillId="0" borderId="8" xfId="3" applyNumberFormat="1" applyFont="1" applyFill="1" applyBorder="1" applyAlignment="1">
      <alignment vertical="center"/>
    </xf>
    <xf numFmtId="184" fontId="7" fillId="0" borderId="8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distributed" vertical="center"/>
    </xf>
    <xf numFmtId="0" fontId="7" fillId="0" borderId="0" xfId="3" applyFont="1" applyFill="1" applyBorder="1" applyAlignment="1">
      <alignment horizontal="right" vertical="center"/>
    </xf>
    <xf numFmtId="184" fontId="5" fillId="0" borderId="0" xfId="3" applyNumberFormat="1" applyFont="1" applyFill="1" applyAlignment="1">
      <alignment horizontal="center" vertical="center"/>
    </xf>
    <xf numFmtId="184" fontId="7" fillId="0" borderId="55" xfId="3" applyNumberFormat="1" applyFont="1" applyFill="1" applyBorder="1" applyAlignment="1">
      <alignment vertical="center"/>
    </xf>
    <xf numFmtId="0" fontId="5" fillId="0" borderId="13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/>
    </xf>
    <xf numFmtId="184" fontId="7" fillId="0" borderId="1" xfId="3" applyNumberFormat="1" applyFont="1" applyFill="1" applyBorder="1" applyAlignment="1">
      <alignment horizontal="right" vertical="center"/>
    </xf>
    <xf numFmtId="0" fontId="67" fillId="0" borderId="4" xfId="3" applyFont="1" applyFill="1" applyBorder="1" applyAlignment="1">
      <alignment vertical="center"/>
    </xf>
    <xf numFmtId="184" fontId="7" fillId="0" borderId="0" xfId="3" applyNumberFormat="1" applyFont="1" applyFill="1" applyBorder="1" applyAlignment="1">
      <alignment vertical="center"/>
    </xf>
    <xf numFmtId="184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Alignment="1">
      <alignment horizontal="left" vertical="center"/>
    </xf>
    <xf numFmtId="0" fontId="14" fillId="0" borderId="3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14" xfId="0" applyFont="1" applyFill="1" applyBorder="1" applyAlignment="1">
      <alignment horizontal="center" vertical="center" justifyLastLine="1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center" vertical="center" justifyLastLine="1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center" vertical="center" justifyLastLine="1"/>
    </xf>
    <xf numFmtId="0" fontId="14" fillId="0" borderId="18" xfId="0" applyFont="1" applyFill="1" applyBorder="1" applyAlignment="1">
      <alignment horizontal="center" vertical="center" justifyLastLine="1"/>
    </xf>
    <xf numFmtId="0" fontId="14" fillId="0" borderId="15" xfId="0" applyFont="1" applyFill="1" applyBorder="1" applyAlignment="1">
      <alignment horizontal="center" justifyLastLine="1"/>
    </xf>
    <xf numFmtId="0" fontId="14" fillId="0" borderId="16" xfId="0" applyFont="1" applyFill="1" applyBorder="1" applyAlignment="1">
      <alignment horizontal="center" justifyLastLine="1"/>
    </xf>
    <xf numFmtId="0" fontId="14" fillId="0" borderId="7" xfId="0" applyFont="1" applyFill="1" applyBorder="1" applyAlignment="1">
      <alignment horizontal="center" vertical="top" justifyLastLine="1"/>
    </xf>
    <xf numFmtId="0" fontId="14" fillId="0" borderId="8" xfId="0" applyFont="1" applyFill="1" applyBorder="1" applyAlignment="1">
      <alignment horizontal="center" vertical="top" justifyLastLine="1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right" vertical="center" shrinkToFit="1"/>
    </xf>
    <xf numFmtId="0" fontId="14" fillId="0" borderId="6" xfId="0" applyFont="1" applyFill="1" applyBorder="1" applyAlignment="1">
      <alignment horizontal="right" vertical="center" shrinkToFit="1"/>
    </xf>
    <xf numFmtId="0" fontId="14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center" justifyLastLine="1"/>
    </xf>
    <xf numFmtId="0" fontId="14" fillId="0" borderId="14" xfId="0" applyFont="1" applyFill="1" applyBorder="1" applyAlignment="1">
      <alignment horizontal="center" vertical="center" justifyLastLine="1"/>
    </xf>
    <xf numFmtId="0" fontId="14" fillId="0" borderId="7" xfId="0" applyFont="1" applyFill="1" applyBorder="1" applyAlignment="1">
      <alignment horizontal="center" vertical="center" justifyLastLine="1"/>
    </xf>
    <xf numFmtId="0" fontId="14" fillId="0" borderId="6" xfId="0" applyFont="1" applyFill="1" applyBorder="1" applyAlignment="1">
      <alignment horizontal="center" vertical="center" justifyLastLine="1"/>
    </xf>
    <xf numFmtId="0" fontId="30" fillId="0" borderId="8" xfId="2" applyFont="1" applyFill="1" applyBorder="1" applyAlignment="1">
      <alignment horizontal="distributed" vertical="center"/>
    </xf>
    <xf numFmtId="0" fontId="22" fillId="0" borderId="8" xfId="2" applyFill="1" applyBorder="1" applyAlignment="1">
      <alignment vertical="center"/>
    </xf>
    <xf numFmtId="0" fontId="22" fillId="0" borderId="6" xfId="2" applyFill="1" applyBorder="1" applyAlignment="1">
      <alignment vertical="center"/>
    </xf>
    <xf numFmtId="0" fontId="30" fillId="0" borderId="8" xfId="2" applyFont="1" applyFill="1" applyBorder="1" applyAlignment="1">
      <alignment horizontal="distributed" vertical="center" wrapText="1"/>
    </xf>
    <xf numFmtId="0" fontId="30" fillId="0" borderId="16" xfId="2" applyFont="1" applyFill="1" applyBorder="1" applyAlignment="1">
      <alignment horizontal="distributed" vertical="center"/>
    </xf>
    <xf numFmtId="0" fontId="22" fillId="0" borderId="16" xfId="2" applyFill="1" applyBorder="1" applyAlignment="1">
      <alignment vertical="center"/>
    </xf>
    <xf numFmtId="0" fontId="30" fillId="0" borderId="0" xfId="2" applyFont="1" applyFill="1" applyBorder="1" applyAlignment="1">
      <alignment horizontal="distributed" vertical="center"/>
    </xf>
    <xf numFmtId="0" fontId="22" fillId="0" borderId="0" xfId="2" applyFill="1" applyBorder="1" applyAlignment="1">
      <alignment vertical="center"/>
    </xf>
    <xf numFmtId="0" fontId="22" fillId="0" borderId="8" xfId="2" applyFill="1" applyBorder="1" applyAlignment="1">
      <alignment horizontal="distributed" vertical="center"/>
    </xf>
    <xf numFmtId="0" fontId="22" fillId="0" borderId="6" xfId="2" applyFill="1" applyBorder="1" applyAlignment="1">
      <alignment horizontal="distributed" vertical="center"/>
    </xf>
    <xf numFmtId="0" fontId="30" fillId="0" borderId="6" xfId="2" applyFont="1" applyFill="1" applyBorder="1" applyAlignment="1">
      <alignment horizontal="distributed" vertical="center" wrapText="1"/>
    </xf>
    <xf numFmtId="0" fontId="22" fillId="0" borderId="14" xfId="2" applyFill="1" applyBorder="1" applyAlignment="1">
      <alignment vertical="center"/>
    </xf>
    <xf numFmtId="0" fontId="30" fillId="0" borderId="14" xfId="2" applyFont="1" applyFill="1" applyBorder="1" applyAlignment="1">
      <alignment horizontal="distributed" vertical="center"/>
    </xf>
    <xf numFmtId="0" fontId="22" fillId="0" borderId="0" xfId="2" applyFill="1" applyAlignment="1">
      <alignment vertical="center"/>
    </xf>
    <xf numFmtId="0" fontId="22" fillId="0" borderId="5" xfId="2" applyFill="1" applyBorder="1" applyAlignment="1">
      <alignment vertical="center"/>
    </xf>
    <xf numFmtId="0" fontId="30" fillId="0" borderId="0" xfId="2" applyFont="1" applyFill="1" applyBorder="1" applyAlignment="1">
      <alignment horizontal="distributed" vertical="center" wrapText="1"/>
    </xf>
    <xf numFmtId="0" fontId="30" fillId="0" borderId="5" xfId="2" applyFont="1" applyFill="1" applyBorder="1" applyAlignment="1">
      <alignment horizontal="distributed" vertical="center" wrapText="1"/>
    </xf>
    <xf numFmtId="0" fontId="22" fillId="0" borderId="0" xfId="2" applyFill="1" applyAlignment="1">
      <alignment horizontal="distributed" vertical="center"/>
    </xf>
    <xf numFmtId="0" fontId="22" fillId="0" borderId="5" xfId="2" applyFill="1" applyBorder="1" applyAlignment="1">
      <alignment horizontal="distributed" vertical="center"/>
    </xf>
    <xf numFmtId="0" fontId="33" fillId="0" borderId="8" xfId="2" applyFont="1" applyFill="1" applyBorder="1" applyAlignment="1">
      <alignment horizontal="distributed" vertical="center" wrapText="1"/>
    </xf>
    <xf numFmtId="0" fontId="22" fillId="0" borderId="8" xfId="2" applyFill="1" applyBorder="1" applyAlignment="1">
      <alignment horizontal="distributed" vertical="center" wrapText="1"/>
    </xf>
    <xf numFmtId="0" fontId="22" fillId="0" borderId="6" xfId="2" applyFill="1" applyBorder="1" applyAlignment="1">
      <alignment horizontal="distributed" vertical="center" wrapText="1"/>
    </xf>
    <xf numFmtId="0" fontId="30" fillId="0" borderId="11" xfId="2" applyFont="1" applyFill="1" applyBorder="1" applyAlignment="1">
      <alignment horizontal="distributed" vertical="center"/>
    </xf>
    <xf numFmtId="0" fontId="22" fillId="0" borderId="11" xfId="2" applyFill="1" applyBorder="1" applyAlignment="1">
      <alignment horizontal="distributed" vertical="center"/>
    </xf>
    <xf numFmtId="0" fontId="22" fillId="0" borderId="12" xfId="2" applyFill="1" applyBorder="1" applyAlignment="1">
      <alignment horizontal="distributed" vertical="center"/>
    </xf>
    <xf numFmtId="0" fontId="29" fillId="0" borderId="1" xfId="2" applyFont="1" applyFill="1" applyBorder="1" applyAlignment="1">
      <alignment horizontal="left" vertical="center"/>
    </xf>
    <xf numFmtId="0" fontId="30" fillId="0" borderId="21" xfId="2" applyFont="1" applyFill="1" applyBorder="1" applyAlignment="1">
      <alignment horizontal="center" vertical="center"/>
    </xf>
    <xf numFmtId="0" fontId="22" fillId="0" borderId="21" xfId="2" applyFill="1" applyBorder="1" applyAlignment="1">
      <alignment horizontal="center" vertical="center"/>
    </xf>
    <xf numFmtId="0" fontId="22" fillId="0" borderId="22" xfId="2" applyFill="1" applyBorder="1" applyAlignment="1">
      <alignment horizontal="center" vertical="center"/>
    </xf>
    <xf numFmtId="0" fontId="30" fillId="0" borderId="22" xfId="2" applyFont="1" applyFill="1" applyBorder="1" applyAlignment="1">
      <alignment horizontal="center" vertical="center"/>
    </xf>
    <xf numFmtId="0" fontId="30" fillId="0" borderId="16" xfId="2" applyFont="1" applyFill="1" applyBorder="1" applyAlignment="1">
      <alignment horizontal="distributed" vertical="center" wrapText="1"/>
    </xf>
    <xf numFmtId="0" fontId="30" fillId="0" borderId="14" xfId="2" applyFont="1" applyFill="1" applyBorder="1" applyAlignment="1">
      <alignment horizontal="distributed" vertical="center" wrapText="1"/>
    </xf>
    <xf numFmtId="0" fontId="22" fillId="0" borderId="16" xfId="2" applyFill="1" applyBorder="1" applyAlignment="1">
      <alignment horizontal="distributed" vertical="center"/>
    </xf>
    <xf numFmtId="0" fontId="22" fillId="0" borderId="14" xfId="2" applyFill="1" applyBorder="1" applyAlignment="1">
      <alignment horizontal="distributed" vertical="center"/>
    </xf>
    <xf numFmtId="0" fontId="30" fillId="0" borderId="20" xfId="2" applyFont="1" applyFill="1" applyBorder="1" applyAlignment="1">
      <alignment horizontal="center" vertical="center"/>
    </xf>
    <xf numFmtId="0" fontId="32" fillId="0" borderId="8" xfId="2" applyFont="1" applyFill="1" applyBorder="1" applyAlignment="1">
      <alignment horizontal="distributed" vertical="center"/>
    </xf>
    <xf numFmtId="0" fontId="32" fillId="0" borderId="6" xfId="2" applyFont="1" applyFill="1" applyBorder="1" applyAlignment="1">
      <alignment horizontal="distributed" vertical="center"/>
    </xf>
    <xf numFmtId="0" fontId="30" fillId="0" borderId="4" xfId="2" applyFont="1" applyFill="1" applyBorder="1" applyAlignment="1">
      <alignment horizontal="center" vertical="center"/>
    </xf>
    <xf numFmtId="0" fontId="22" fillId="0" borderId="4" xfId="2" applyFill="1" applyBorder="1" applyAlignment="1">
      <alignment horizontal="center" vertical="center"/>
    </xf>
    <xf numFmtId="0" fontId="22" fillId="0" borderId="2" xfId="2" applyFill="1" applyBorder="1" applyAlignment="1">
      <alignment horizontal="center" vertical="center"/>
    </xf>
    <xf numFmtId="0" fontId="22" fillId="0" borderId="8" xfId="2" applyFill="1" applyBorder="1" applyAlignment="1">
      <alignment horizontal="center" vertical="center"/>
    </xf>
    <xf numFmtId="0" fontId="22" fillId="0" borderId="6" xfId="2" applyFill="1" applyBorder="1" applyAlignment="1">
      <alignment horizontal="center" vertical="center"/>
    </xf>
    <xf numFmtId="0" fontId="30" fillId="0" borderId="0" xfId="2" applyFont="1" applyFill="1" applyAlignment="1">
      <alignment horizontal="distributed" vertical="center"/>
    </xf>
    <xf numFmtId="0" fontId="22" fillId="0" borderId="0" xfId="2" applyFill="1" applyBorder="1" applyAlignment="1">
      <alignment horizontal="distributed" vertical="center"/>
    </xf>
    <xf numFmtId="0" fontId="30" fillId="0" borderId="8" xfId="2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distributed" vertical="center"/>
    </xf>
    <xf numFmtId="49" fontId="17" fillId="0" borderId="5" xfId="0" applyNumberFormat="1" applyFont="1" applyFill="1" applyBorder="1" applyAlignment="1">
      <alignment horizontal="distributed" vertical="center"/>
    </xf>
    <xf numFmtId="49" fontId="17" fillId="0" borderId="0" xfId="0" applyNumberFormat="1" applyFont="1" applyFill="1" applyBorder="1" applyAlignment="1">
      <alignment horizontal="distributed" vertical="center"/>
    </xf>
    <xf numFmtId="0" fontId="41" fillId="0" borderId="34" xfId="0" applyNumberFormat="1" applyFont="1" applyFill="1" applyBorder="1" applyAlignment="1">
      <alignment horizontal="center" vertical="center" textRotation="255"/>
    </xf>
    <xf numFmtId="0" fontId="41" fillId="0" borderId="34" xfId="0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left"/>
    </xf>
    <xf numFmtId="49" fontId="17" fillId="0" borderId="5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distributed"/>
    </xf>
    <xf numFmtId="0" fontId="17" fillId="0" borderId="5" xfId="0" applyFont="1" applyFill="1" applyBorder="1" applyAlignment="1">
      <alignment horizontal="distributed"/>
    </xf>
    <xf numFmtId="49" fontId="17" fillId="0" borderId="5" xfId="0" applyNumberFormat="1" applyFont="1" applyFill="1" applyBorder="1" applyAlignment="1">
      <alignment horizontal="distributed"/>
    </xf>
    <xf numFmtId="49" fontId="19" fillId="0" borderId="0" xfId="0" applyNumberFormat="1" applyFont="1" applyFill="1" applyBorder="1" applyAlignment="1">
      <alignment horizontal="distributed"/>
    </xf>
    <xf numFmtId="49" fontId="19" fillId="0" borderId="5" xfId="0" applyNumberFormat="1" applyFont="1" applyFill="1" applyBorder="1" applyAlignment="1">
      <alignment horizontal="distributed"/>
    </xf>
    <xf numFmtId="49" fontId="30" fillId="0" borderId="0" xfId="0" applyNumberFormat="1" applyFont="1" applyFill="1" applyBorder="1" applyAlignment="1">
      <alignment horizontal="distributed" vertical="center"/>
    </xf>
    <xf numFmtId="49" fontId="30" fillId="0" borderId="5" xfId="0" applyNumberFormat="1" applyFont="1" applyFill="1" applyBorder="1" applyAlignment="1">
      <alignment horizontal="distributed"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5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distributed"/>
    </xf>
    <xf numFmtId="49" fontId="18" fillId="0" borderId="5" xfId="0" applyNumberFormat="1" applyFont="1" applyFill="1" applyBorder="1" applyAlignment="1">
      <alignment horizontal="distributed"/>
    </xf>
    <xf numFmtId="0" fontId="17" fillId="0" borderId="29" xfId="0" applyNumberFormat="1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 textRotation="255"/>
    </xf>
    <xf numFmtId="49" fontId="44" fillId="0" borderId="5" xfId="0" applyNumberFormat="1" applyFont="1" applyFill="1" applyBorder="1" applyAlignment="1">
      <alignment horizontal="distributed"/>
    </xf>
    <xf numFmtId="49" fontId="20" fillId="0" borderId="0" xfId="0" applyNumberFormat="1" applyFont="1" applyFill="1" applyBorder="1" applyAlignment="1">
      <alignment horizontal="distributed"/>
    </xf>
    <xf numFmtId="0" fontId="3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5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49" fontId="41" fillId="0" borderId="4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1" fillId="0" borderId="8" xfId="0" applyNumberFormat="1" applyFont="1" applyFill="1" applyBorder="1" applyAlignment="1">
      <alignment horizontal="center" vertical="center"/>
    </xf>
    <xf numFmtId="0" fontId="41" fillId="0" borderId="25" xfId="0" applyNumberFormat="1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 textRotation="255"/>
    </xf>
    <xf numFmtId="0" fontId="17" fillId="0" borderId="34" xfId="0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distributed"/>
    </xf>
    <xf numFmtId="49" fontId="17" fillId="0" borderId="34" xfId="0" applyNumberFormat="1" applyFont="1" applyFill="1" applyBorder="1" applyAlignment="1">
      <alignment horizontal="distributed"/>
    </xf>
    <xf numFmtId="49" fontId="19" fillId="0" borderId="33" xfId="0" applyNumberFormat="1" applyFont="1" applyFill="1" applyBorder="1" applyAlignment="1">
      <alignment horizontal="distributed"/>
    </xf>
    <xf numFmtId="49" fontId="18" fillId="0" borderId="34" xfId="0" applyNumberFormat="1" applyFont="1" applyFill="1" applyBorder="1" applyAlignment="1">
      <alignment horizontal="distributed"/>
    </xf>
    <xf numFmtId="49" fontId="30" fillId="0" borderId="33" xfId="0" applyNumberFormat="1" applyFont="1" applyFill="1" applyBorder="1" applyAlignment="1">
      <alignment horizontal="distributed" vertical="center"/>
    </xf>
    <xf numFmtId="49" fontId="30" fillId="0" borderId="34" xfId="0" applyNumberFormat="1" applyFont="1" applyFill="1" applyBorder="1" applyAlignment="1">
      <alignment horizontal="distributed" vertical="center"/>
    </xf>
    <xf numFmtId="0" fontId="17" fillId="0" borderId="0" xfId="0" applyNumberFormat="1" applyFont="1" applyFill="1" applyBorder="1" applyAlignment="1">
      <alignment horizontal="center" vertical="center" textRotation="255"/>
    </xf>
    <xf numFmtId="0" fontId="43" fillId="0" borderId="51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/>
    </xf>
    <xf numFmtId="0" fontId="30" fillId="0" borderId="5" xfId="5" applyFont="1" applyFill="1" applyBorder="1" applyAlignment="1" applyProtection="1">
      <alignment horizontal="center" vertical="distributed" textRotation="255"/>
      <protection locked="0"/>
    </xf>
    <xf numFmtId="0" fontId="30" fillId="0" borderId="3" xfId="5" applyFont="1" applyFill="1" applyBorder="1" applyAlignment="1" applyProtection="1">
      <alignment horizontal="center" vertical="center" wrapText="1"/>
      <protection locked="0"/>
    </xf>
    <xf numFmtId="0" fontId="30" fillId="0" borderId="13" xfId="5" applyFont="1" applyFill="1" applyBorder="1" applyAlignment="1" applyProtection="1">
      <alignment horizontal="center" vertical="center" wrapText="1"/>
      <protection locked="0"/>
    </xf>
    <xf numFmtId="0" fontId="30" fillId="0" borderId="7" xfId="5" applyFont="1" applyFill="1" applyBorder="1" applyAlignment="1" applyProtection="1">
      <alignment horizontal="center" vertical="center" wrapText="1"/>
      <protection locked="0"/>
    </xf>
    <xf numFmtId="0" fontId="58" fillId="0" borderId="19" xfId="5" applyFont="1" applyFill="1" applyBorder="1" applyAlignment="1" applyProtection="1">
      <alignment horizontal="center" vertical="center" wrapText="1"/>
      <protection locked="0"/>
    </xf>
    <xf numFmtId="0" fontId="58" fillId="0" borderId="49" xfId="5" applyFont="1" applyFill="1" applyBorder="1" applyAlignment="1" applyProtection="1">
      <alignment horizontal="center" vertical="center" wrapText="1"/>
      <protection locked="0"/>
    </xf>
    <xf numFmtId="0" fontId="58" fillId="0" borderId="18" xfId="5" applyFont="1" applyFill="1" applyBorder="1" applyAlignment="1" applyProtection="1">
      <alignment horizontal="center" vertical="center" wrapText="1"/>
      <protection locked="0"/>
    </xf>
    <xf numFmtId="0" fontId="58" fillId="0" borderId="49" xfId="5" applyFont="1" applyFill="1" applyBorder="1" applyAlignment="1" applyProtection="1">
      <alignment horizontal="center" vertical="center"/>
      <protection locked="0"/>
    </xf>
    <xf numFmtId="0" fontId="58" fillId="0" borderId="18" xfId="5" applyFont="1" applyFill="1" applyBorder="1" applyAlignment="1" applyProtection="1">
      <alignment horizontal="center" vertical="center"/>
      <protection locked="0"/>
    </xf>
    <xf numFmtId="0" fontId="58" fillId="0" borderId="13" xfId="5" applyFont="1" applyFill="1" applyBorder="1" applyAlignment="1" applyProtection="1">
      <alignment horizontal="center" vertical="center" wrapText="1"/>
      <protection locked="0"/>
    </xf>
    <xf numFmtId="0" fontId="58" fillId="0" borderId="7" xfId="5" applyFont="1" applyFill="1" applyBorder="1" applyAlignment="1" applyProtection="1">
      <alignment horizontal="center" vertical="center" wrapText="1"/>
      <protection locked="0"/>
    </xf>
    <xf numFmtId="0" fontId="57" fillId="0" borderId="1" xfId="5" applyFont="1" applyFill="1" applyBorder="1" applyAlignment="1" applyProtection="1">
      <alignment horizontal="left" vertical="center"/>
      <protection locked="0"/>
    </xf>
    <xf numFmtId="0" fontId="53" fillId="0" borderId="1" xfId="5" applyFill="1" applyBorder="1" applyAlignment="1" applyProtection="1">
      <alignment vertical="center"/>
      <protection locked="0"/>
    </xf>
    <xf numFmtId="0" fontId="39" fillId="0" borderId="1" xfId="5" applyFont="1" applyFill="1" applyBorder="1" applyAlignment="1" applyProtection="1">
      <alignment horizontal="left" vertical="center"/>
      <protection locked="0"/>
    </xf>
    <xf numFmtId="0" fontId="30" fillId="0" borderId="1" xfId="5" applyFont="1" applyFill="1" applyBorder="1" applyAlignment="1" applyProtection="1">
      <alignment horizontal="right"/>
      <protection locked="0"/>
    </xf>
    <xf numFmtId="0" fontId="30" fillId="0" borderId="4" xfId="5" applyFont="1" applyFill="1" applyBorder="1" applyAlignment="1" applyProtection="1">
      <alignment horizontal="center" vertical="center"/>
      <protection locked="0"/>
    </xf>
    <xf numFmtId="0" fontId="30" fillId="0" borderId="2" xfId="5" applyFont="1" applyFill="1" applyBorder="1" applyAlignment="1" applyProtection="1">
      <alignment horizontal="center" vertical="center"/>
      <protection locked="0"/>
    </xf>
    <xf numFmtId="0" fontId="30" fillId="0" borderId="0" xfId="5" applyFont="1" applyFill="1" applyBorder="1" applyAlignment="1" applyProtection="1">
      <alignment horizontal="center" vertical="center"/>
      <protection locked="0"/>
    </xf>
    <xf numFmtId="0" fontId="30" fillId="0" borderId="5" xfId="5" applyFont="1" applyFill="1" applyBorder="1" applyAlignment="1" applyProtection="1">
      <alignment horizontal="center" vertical="center"/>
      <protection locked="0"/>
    </xf>
    <xf numFmtId="0" fontId="30" fillId="0" borderId="8" xfId="5" applyFont="1" applyFill="1" applyBorder="1" applyAlignment="1" applyProtection="1">
      <alignment horizontal="center" vertical="center"/>
      <protection locked="0"/>
    </xf>
    <xf numFmtId="0" fontId="30" fillId="0" borderId="6" xfId="5" applyFont="1" applyFill="1" applyBorder="1" applyAlignment="1" applyProtection="1">
      <alignment horizontal="center" vertical="center"/>
      <protection locked="0"/>
    </xf>
    <xf numFmtId="0" fontId="30" fillId="0" borderId="3" xfId="5" applyFont="1" applyFill="1" applyBorder="1" applyAlignment="1" applyProtection="1">
      <alignment horizontal="center" vertical="center"/>
      <protection locked="0"/>
    </xf>
    <xf numFmtId="0" fontId="30" fillId="0" borderId="13" xfId="5" applyFont="1" applyFill="1" applyBorder="1" applyAlignment="1" applyProtection="1">
      <alignment horizontal="center" vertical="center"/>
      <protection locked="0"/>
    </xf>
    <xf numFmtId="0" fontId="30" fillId="0" borderId="49" xfId="5" applyFont="1" applyFill="1" applyBorder="1" applyAlignment="1" applyProtection="1">
      <alignment horizontal="center" vertical="center"/>
      <protection locked="0"/>
    </xf>
    <xf numFmtId="0" fontId="30" fillId="0" borderId="18" xfId="5" applyFont="1" applyFill="1" applyBorder="1" applyAlignment="1" applyProtection="1">
      <alignment horizontal="center" vertical="center"/>
      <protection locked="0"/>
    </xf>
    <xf numFmtId="0" fontId="30" fillId="0" borderId="17" xfId="5" applyFont="1" applyFill="1" applyBorder="1" applyAlignment="1" applyProtection="1">
      <alignment horizontal="center" vertical="center" wrapText="1"/>
      <protection locked="0"/>
    </xf>
    <xf numFmtId="0" fontId="30" fillId="0" borderId="49" xfId="5" applyFont="1" applyFill="1" applyBorder="1" applyAlignment="1" applyProtection="1">
      <alignment horizontal="center" vertical="center" wrapText="1"/>
      <protection locked="0"/>
    </xf>
    <xf numFmtId="0" fontId="30" fillId="0" borderId="18" xfId="5" applyFont="1" applyFill="1" applyBorder="1" applyAlignment="1" applyProtection="1">
      <alignment horizontal="center" vertical="center" wrapText="1"/>
      <protection locked="0"/>
    </xf>
    <xf numFmtId="0" fontId="30" fillId="0" borderId="7" xfId="5" applyFont="1" applyFill="1" applyBorder="1" applyAlignment="1" applyProtection="1">
      <alignment horizontal="center" vertical="center"/>
      <protection locked="0"/>
    </xf>
    <xf numFmtId="0" fontId="17" fillId="0" borderId="0" xfId="5" applyNumberFormat="1" applyFont="1" applyBorder="1" applyAlignment="1">
      <alignment horizontal="center" vertical="center"/>
    </xf>
    <xf numFmtId="0" fontId="61" fillId="0" borderId="0" xfId="5" applyNumberFormat="1" applyFont="1" applyBorder="1" applyAlignment="1">
      <alignment horizontal="distributed"/>
    </xf>
    <xf numFmtId="0" fontId="61" fillId="0" borderId="0" xfId="5" applyNumberFormat="1" applyFont="1" applyBorder="1" applyAlignment="1">
      <alignment horizontal="left"/>
    </xf>
    <xf numFmtId="0" fontId="35" fillId="0" borderId="0" xfId="5" applyNumberFormat="1" applyFont="1" applyBorder="1" applyAlignment="1">
      <alignment horizontal="left" vertical="center"/>
    </xf>
    <xf numFmtId="0" fontId="61" fillId="0" borderId="4" xfId="5" applyNumberFormat="1" applyFont="1" applyBorder="1" applyAlignment="1">
      <alignment horizontal="center" vertical="center"/>
    </xf>
    <xf numFmtId="0" fontId="61" fillId="0" borderId="0" xfId="5" applyNumberFormat="1" applyFont="1" applyBorder="1" applyAlignment="1">
      <alignment horizontal="center" vertical="center"/>
    </xf>
    <xf numFmtId="0" fontId="61" fillId="0" borderId="8" xfId="5" applyNumberFormat="1" applyFont="1" applyBorder="1" applyAlignment="1">
      <alignment horizontal="center" vertical="center"/>
    </xf>
    <xf numFmtId="0" fontId="61" fillId="0" borderId="53" xfId="5" applyNumberFormat="1" applyFont="1" applyBorder="1" applyAlignment="1">
      <alignment horizontal="center" vertical="center"/>
    </xf>
    <xf numFmtId="0" fontId="61" fillId="0" borderId="54" xfId="5" applyNumberFormat="1" applyFont="1" applyBorder="1" applyAlignment="1">
      <alignment horizontal="center" vertical="center"/>
    </xf>
    <xf numFmtId="0" fontId="61" fillId="0" borderId="15" xfId="5" applyNumberFormat="1" applyFont="1" applyBorder="1" applyAlignment="1">
      <alignment horizontal="center" vertical="center"/>
    </xf>
    <xf numFmtId="0" fontId="61" fillId="0" borderId="7" xfId="5" applyNumberFormat="1" applyFont="1" applyBorder="1" applyAlignment="1">
      <alignment horizontal="center" vertical="center"/>
    </xf>
  </cellXfs>
  <cellStyles count="6">
    <cellStyle name="標準" xfId="0" builtinId="0"/>
    <cellStyle name="標準 2" xfId="1"/>
    <cellStyle name="標準 2 2" xfId="3"/>
    <cellStyle name="標準 3" xfId="2"/>
    <cellStyle name="標準 4" xfId="5"/>
    <cellStyle name="標準_主要統計表１（北海道）勤労者世帯・全世帯(訂正） 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view="pageBreakPreview" zoomScaleNormal="100" zoomScaleSheetLayoutView="100" workbookViewId="0">
      <pane xSplit="1" topLeftCell="B1" activePane="topRight" state="frozen"/>
      <selection pane="topRight"/>
    </sheetView>
  </sheetViews>
  <sheetFormatPr defaultColWidth="8.84375" defaultRowHeight="12" x14ac:dyDescent="0.35"/>
  <cols>
    <col min="1" max="1" width="14.53515625" style="2" customWidth="1"/>
    <col min="2" max="3" width="9.69140625" style="2" customWidth="1"/>
    <col min="4" max="5" width="10.4609375" style="2" customWidth="1"/>
    <col min="6" max="7" width="9.69140625" style="2" customWidth="1"/>
    <col min="8" max="9" width="10.765625" style="2" customWidth="1"/>
    <col min="10" max="10" width="1.84375" style="3" customWidth="1"/>
    <col min="11" max="11" width="11.53515625" style="2" customWidth="1"/>
    <col min="12" max="12" width="11.07421875" style="2" customWidth="1"/>
    <col min="13" max="13" width="10" style="2" customWidth="1"/>
    <col min="14" max="20" width="9" style="2" customWidth="1"/>
    <col min="21" max="16384" width="8.84375" style="2"/>
  </cols>
  <sheetData>
    <row r="1" spans="1:22" ht="19.5" customHeight="1" x14ac:dyDescent="0.35">
      <c r="A1" s="1" t="s">
        <v>12</v>
      </c>
    </row>
    <row r="2" spans="1:22" ht="33" customHeight="1" thickBot="1" x14ac:dyDescent="0.4">
      <c r="A2" s="14" t="s">
        <v>76</v>
      </c>
      <c r="B2" s="10"/>
      <c r="C2" s="10"/>
      <c r="D2" s="10"/>
      <c r="E2" s="10"/>
      <c r="F2" s="10"/>
      <c r="G2" s="10"/>
      <c r="H2" s="10"/>
      <c r="I2" s="10"/>
      <c r="K2" s="4"/>
      <c r="L2" s="4"/>
      <c r="M2" s="12"/>
      <c r="N2" s="12"/>
      <c r="O2" s="12"/>
    </row>
    <row r="3" spans="1:22" ht="32.25" customHeight="1" thickTop="1" x14ac:dyDescent="0.2">
      <c r="A3" s="473" t="s">
        <v>2</v>
      </c>
      <c r="B3" s="448" t="s">
        <v>22</v>
      </c>
      <c r="C3" s="449"/>
      <c r="D3" s="446" t="s">
        <v>14</v>
      </c>
      <c r="E3" s="461"/>
      <c r="F3" s="446" t="s">
        <v>41</v>
      </c>
      <c r="G3" s="447"/>
      <c r="H3" s="446" t="s">
        <v>52</v>
      </c>
      <c r="I3" s="447"/>
      <c r="J3" s="15"/>
      <c r="K3" s="462" t="s">
        <v>40</v>
      </c>
      <c r="L3" s="461"/>
      <c r="M3" s="446" t="s">
        <v>42</v>
      </c>
      <c r="N3" s="447"/>
      <c r="O3" s="446" t="s">
        <v>43</v>
      </c>
      <c r="P3" s="447"/>
      <c r="Q3" s="448" t="s">
        <v>66</v>
      </c>
      <c r="R3" s="449"/>
      <c r="S3" s="446" t="s">
        <v>67</v>
      </c>
      <c r="T3" s="450"/>
      <c r="U3" s="5"/>
    </row>
    <row r="4" spans="1:22" ht="16.5" customHeight="1" x14ac:dyDescent="0.35">
      <c r="A4" s="474"/>
      <c r="B4" s="16"/>
      <c r="C4" s="17" t="s">
        <v>34</v>
      </c>
      <c r="D4" s="18"/>
      <c r="E4" s="19" t="s">
        <v>9</v>
      </c>
      <c r="F4" s="18"/>
      <c r="G4" s="20" t="s">
        <v>35</v>
      </c>
      <c r="H4" s="66"/>
      <c r="I4" s="20" t="s">
        <v>34</v>
      </c>
      <c r="J4" s="21"/>
      <c r="K4" s="16"/>
      <c r="L4" s="20" t="s">
        <v>36</v>
      </c>
      <c r="M4" s="476" t="s">
        <v>53</v>
      </c>
      <c r="N4" s="477"/>
      <c r="O4" s="476" t="s">
        <v>53</v>
      </c>
      <c r="P4" s="477"/>
      <c r="Q4" s="16"/>
      <c r="R4" s="17" t="s">
        <v>38</v>
      </c>
      <c r="S4" s="16"/>
      <c r="T4" s="22" t="s">
        <v>34</v>
      </c>
      <c r="U4" s="5"/>
    </row>
    <row r="5" spans="1:22" s="13" customFormat="1" ht="16.5" customHeight="1" x14ac:dyDescent="0.35">
      <c r="A5" s="475"/>
      <c r="B5" s="23" t="s">
        <v>0</v>
      </c>
      <c r="C5" s="24" t="s">
        <v>1</v>
      </c>
      <c r="D5" s="24" t="s">
        <v>0</v>
      </c>
      <c r="E5" s="24" t="s">
        <v>1</v>
      </c>
      <c r="F5" s="24" t="s">
        <v>0</v>
      </c>
      <c r="G5" s="24" t="s">
        <v>1</v>
      </c>
      <c r="H5" s="24" t="s">
        <v>0</v>
      </c>
      <c r="I5" s="27" t="s">
        <v>1</v>
      </c>
      <c r="J5" s="26"/>
      <c r="K5" s="27" t="s">
        <v>5</v>
      </c>
      <c r="L5" s="24" t="s">
        <v>21</v>
      </c>
      <c r="M5" s="24" t="s">
        <v>0</v>
      </c>
      <c r="N5" s="24" t="s">
        <v>1</v>
      </c>
      <c r="O5" s="24" t="s">
        <v>0</v>
      </c>
      <c r="P5" s="23" t="s">
        <v>1</v>
      </c>
      <c r="Q5" s="23" t="s">
        <v>0</v>
      </c>
      <c r="R5" s="24" t="s">
        <v>1</v>
      </c>
      <c r="S5" s="24" t="s">
        <v>0</v>
      </c>
      <c r="T5" s="25" t="s">
        <v>1</v>
      </c>
      <c r="U5" s="11"/>
    </row>
    <row r="6" spans="1:22" ht="6" customHeight="1" x14ac:dyDescent="0.35">
      <c r="A6" s="28"/>
      <c r="B6" s="29"/>
      <c r="C6" s="30"/>
      <c r="D6" s="30"/>
      <c r="E6" s="30"/>
      <c r="F6" s="30"/>
      <c r="G6" s="30"/>
      <c r="H6" s="30"/>
      <c r="I6" s="30"/>
      <c r="J6" s="15"/>
      <c r="K6" s="31"/>
      <c r="L6" s="31"/>
      <c r="M6" s="30"/>
      <c r="N6" s="30"/>
      <c r="O6" s="30"/>
      <c r="P6" s="30"/>
      <c r="Q6" s="30"/>
      <c r="R6" s="30"/>
      <c r="S6" s="30"/>
      <c r="T6" s="30"/>
    </row>
    <row r="7" spans="1:22" ht="16.5" customHeight="1" x14ac:dyDescent="0.35">
      <c r="A7" s="32" t="s">
        <v>72</v>
      </c>
      <c r="B7" s="33">
        <v>196044</v>
      </c>
      <c r="C7" s="34">
        <v>9657</v>
      </c>
      <c r="D7" s="34">
        <v>4385674</v>
      </c>
      <c r="E7" s="34">
        <v>180201</v>
      </c>
      <c r="F7" s="34">
        <v>942370</v>
      </c>
      <c r="G7" s="34">
        <v>35888</v>
      </c>
      <c r="H7" s="34">
        <v>140680</v>
      </c>
      <c r="I7" s="34">
        <v>8573</v>
      </c>
      <c r="J7" s="15"/>
      <c r="K7" s="34">
        <v>13464902</v>
      </c>
      <c r="L7" s="34">
        <v>1829621</v>
      </c>
      <c r="M7" s="35" t="s">
        <v>18</v>
      </c>
      <c r="N7" s="35" t="s">
        <v>18</v>
      </c>
      <c r="O7" s="36">
        <v>104.2</v>
      </c>
      <c r="P7" s="36">
        <v>98.5</v>
      </c>
      <c r="Q7" s="34">
        <v>8235</v>
      </c>
      <c r="R7" s="34">
        <v>231</v>
      </c>
      <c r="S7" s="34">
        <v>14855</v>
      </c>
      <c r="T7" s="34">
        <v>292.51</v>
      </c>
    </row>
    <row r="8" spans="1:22" ht="16.5" customHeight="1" x14ac:dyDescent="0.35">
      <c r="A8" s="32" t="s">
        <v>54</v>
      </c>
      <c r="B8" s="33">
        <v>193962</v>
      </c>
      <c r="C8" s="34">
        <v>9618</v>
      </c>
      <c r="D8" s="34">
        <v>4295825</v>
      </c>
      <c r="E8" s="34">
        <v>175217</v>
      </c>
      <c r="F8" s="34">
        <v>905123</v>
      </c>
      <c r="G8" s="34">
        <v>32624</v>
      </c>
      <c r="H8" s="34">
        <v>150254</v>
      </c>
      <c r="I8" s="34">
        <v>9562</v>
      </c>
      <c r="J8" s="15"/>
      <c r="K8" s="34">
        <v>14082305</v>
      </c>
      <c r="L8" s="34">
        <v>1861336</v>
      </c>
      <c r="M8" s="35" t="s">
        <v>18</v>
      </c>
      <c r="N8" s="35" t="s">
        <v>18</v>
      </c>
      <c r="O8" s="36">
        <v>101.1</v>
      </c>
      <c r="P8" s="36">
        <v>94.5</v>
      </c>
      <c r="Q8" s="34">
        <v>8383</v>
      </c>
      <c r="R8" s="34">
        <v>212</v>
      </c>
      <c r="S8" s="34">
        <v>14232</v>
      </c>
      <c r="T8" s="34">
        <v>340.65</v>
      </c>
    </row>
    <row r="9" spans="1:22" ht="16.5" customHeight="1" x14ac:dyDescent="0.35">
      <c r="A9" s="74" t="s">
        <v>70</v>
      </c>
      <c r="B9" s="33">
        <v>195050</v>
      </c>
      <c r="C9" s="34">
        <v>9652</v>
      </c>
      <c r="D9" s="34">
        <v>3803757</v>
      </c>
      <c r="E9" s="34">
        <v>154287</v>
      </c>
      <c r="F9" s="34">
        <v>815340</v>
      </c>
      <c r="G9" s="34">
        <v>31339</v>
      </c>
      <c r="H9" s="34">
        <v>153658</v>
      </c>
      <c r="I9" s="34">
        <v>9819</v>
      </c>
      <c r="J9" s="15"/>
      <c r="K9" s="34">
        <v>5976094</v>
      </c>
      <c r="L9" s="34">
        <v>288088</v>
      </c>
      <c r="M9" s="35" t="s">
        <v>18</v>
      </c>
      <c r="N9" s="35" t="s">
        <v>18</v>
      </c>
      <c r="O9" s="36">
        <v>90.6</v>
      </c>
      <c r="P9" s="36">
        <v>83.8</v>
      </c>
      <c r="Q9" s="34">
        <v>7773</v>
      </c>
      <c r="R9" s="34">
        <v>175</v>
      </c>
      <c r="S9" s="34">
        <v>12198</v>
      </c>
      <c r="T9" s="34">
        <v>243.22</v>
      </c>
    </row>
    <row r="10" spans="1:22" ht="16.5" customHeight="1" x14ac:dyDescent="0.35">
      <c r="A10" s="32" t="s">
        <v>73</v>
      </c>
      <c r="B10" s="33">
        <v>199071</v>
      </c>
      <c r="C10" s="34">
        <v>9766</v>
      </c>
      <c r="D10" s="34">
        <v>3669511</v>
      </c>
      <c r="E10" s="34">
        <v>145593</v>
      </c>
      <c r="F10" s="34">
        <v>856484</v>
      </c>
      <c r="G10" s="34">
        <v>32880</v>
      </c>
      <c r="H10" s="34">
        <v>140503</v>
      </c>
      <c r="I10" s="34">
        <v>9627</v>
      </c>
      <c r="J10" s="15"/>
      <c r="K10" s="34">
        <v>5749455.5</v>
      </c>
      <c r="L10" s="34">
        <v>11</v>
      </c>
      <c r="M10" s="35" t="s">
        <v>18</v>
      </c>
      <c r="N10" s="35" t="s">
        <v>18</v>
      </c>
      <c r="O10" s="36">
        <v>95.7</v>
      </c>
      <c r="P10" s="36">
        <v>88.2</v>
      </c>
      <c r="Q10" s="34">
        <v>6030</v>
      </c>
      <c r="R10" s="34">
        <v>139</v>
      </c>
      <c r="S10" s="34">
        <v>11508</v>
      </c>
      <c r="T10" s="34">
        <v>161</v>
      </c>
    </row>
    <row r="11" spans="1:22" s="6" customFormat="1" ht="16.5" customHeight="1" x14ac:dyDescent="0.35">
      <c r="A11" s="68" t="s">
        <v>74</v>
      </c>
      <c r="B11" s="70">
        <v>206603.26</v>
      </c>
      <c r="C11" s="71">
        <v>10035.539999999999</v>
      </c>
      <c r="D11" s="71">
        <v>3443375</v>
      </c>
      <c r="E11" s="71">
        <v>142264</v>
      </c>
      <c r="F11" s="71">
        <v>859529</v>
      </c>
      <c r="G11" s="71">
        <v>29804</v>
      </c>
      <c r="H11" s="71">
        <v>136174.04999999999</v>
      </c>
      <c r="I11" s="71">
        <v>9597.69</v>
      </c>
      <c r="J11" s="37"/>
      <c r="K11" s="71">
        <v>10136796.5</v>
      </c>
      <c r="L11" s="71">
        <v>133960</v>
      </c>
      <c r="M11" s="73" t="s">
        <v>18</v>
      </c>
      <c r="N11" s="73" t="s">
        <v>18</v>
      </c>
      <c r="O11" s="38">
        <v>95.6</v>
      </c>
      <c r="P11" s="38">
        <v>86.4</v>
      </c>
      <c r="Q11" s="71">
        <v>6428</v>
      </c>
      <c r="R11" s="71">
        <v>198</v>
      </c>
      <c r="S11" s="71">
        <v>23314.43</v>
      </c>
      <c r="T11" s="71">
        <v>311.57000000000005</v>
      </c>
    </row>
    <row r="12" spans="1:22" ht="9" customHeight="1" x14ac:dyDescent="0.35">
      <c r="A12" s="39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71"/>
      <c r="V12" s="71"/>
    </row>
    <row r="13" spans="1:22" ht="16.5" customHeight="1" x14ac:dyDescent="0.35">
      <c r="A13" s="40" t="s">
        <v>75</v>
      </c>
      <c r="B13" s="34">
        <v>16766.689999999999</v>
      </c>
      <c r="C13" s="34">
        <v>811.43</v>
      </c>
      <c r="D13" s="34">
        <v>272023</v>
      </c>
      <c r="E13" s="34">
        <v>9600</v>
      </c>
      <c r="F13" s="34">
        <v>59690</v>
      </c>
      <c r="G13" s="34">
        <v>1116</v>
      </c>
      <c r="H13" s="34">
        <v>5208.76</v>
      </c>
      <c r="I13" s="34">
        <v>160.1</v>
      </c>
      <c r="J13" s="15"/>
      <c r="K13" s="34">
        <v>547891.5</v>
      </c>
      <c r="L13" s="34">
        <v>0</v>
      </c>
      <c r="M13" s="36">
        <v>94.3</v>
      </c>
      <c r="N13" s="36">
        <v>88.5</v>
      </c>
      <c r="O13" s="36">
        <v>87.7</v>
      </c>
      <c r="P13" s="36">
        <v>81.7</v>
      </c>
      <c r="Q13" s="34">
        <v>452</v>
      </c>
      <c r="R13" s="34">
        <v>8</v>
      </c>
      <c r="S13" s="34">
        <v>669.4</v>
      </c>
      <c r="T13" s="34">
        <v>8.6199999999999992</v>
      </c>
      <c r="U13" s="34"/>
      <c r="V13" s="34"/>
    </row>
    <row r="14" spans="1:22" ht="16.5" customHeight="1" x14ac:dyDescent="0.35">
      <c r="A14" s="40" t="s">
        <v>55</v>
      </c>
      <c r="B14" s="34">
        <v>15036.12</v>
      </c>
      <c r="C14" s="34">
        <v>738.55</v>
      </c>
      <c r="D14" s="34">
        <v>289293</v>
      </c>
      <c r="E14" s="34">
        <v>10009</v>
      </c>
      <c r="F14" s="34">
        <v>64614</v>
      </c>
      <c r="G14" s="34">
        <v>1368</v>
      </c>
      <c r="H14" s="34">
        <v>5897.22</v>
      </c>
      <c r="I14" s="34">
        <v>169.83</v>
      </c>
      <c r="J14" s="15"/>
      <c r="K14" s="34">
        <v>378107</v>
      </c>
      <c r="L14" s="34">
        <v>0</v>
      </c>
      <c r="M14" s="36">
        <v>96.2</v>
      </c>
      <c r="N14" s="36">
        <v>87.2</v>
      </c>
      <c r="O14" s="36">
        <v>92.5</v>
      </c>
      <c r="P14" s="36">
        <v>80</v>
      </c>
      <c r="Q14" s="34">
        <v>459</v>
      </c>
      <c r="R14" s="34">
        <v>14</v>
      </c>
      <c r="S14" s="34">
        <v>709.89</v>
      </c>
      <c r="T14" s="34">
        <v>20.149999999999999</v>
      </c>
      <c r="U14" s="34"/>
      <c r="V14" s="34"/>
    </row>
    <row r="15" spans="1:22" ht="16.5" customHeight="1" x14ac:dyDescent="0.35">
      <c r="A15" s="40" t="s">
        <v>56</v>
      </c>
      <c r="B15" s="33">
        <v>17052.98</v>
      </c>
      <c r="C15" s="34">
        <v>834.9</v>
      </c>
      <c r="D15" s="34">
        <v>425882</v>
      </c>
      <c r="E15" s="34">
        <v>18176</v>
      </c>
      <c r="F15" s="34">
        <v>76120</v>
      </c>
      <c r="G15" s="34">
        <v>2492</v>
      </c>
      <c r="H15" s="34">
        <v>14499.02</v>
      </c>
      <c r="I15" s="34">
        <v>1257.1099999999999</v>
      </c>
      <c r="J15" s="15"/>
      <c r="K15" s="34">
        <v>638952</v>
      </c>
      <c r="L15" s="34">
        <v>0</v>
      </c>
      <c r="M15" s="36">
        <v>96.5</v>
      </c>
      <c r="N15" s="36">
        <v>90.7</v>
      </c>
      <c r="O15" s="36">
        <v>107.1</v>
      </c>
      <c r="P15" s="36">
        <v>95.3</v>
      </c>
      <c r="Q15" s="34">
        <v>593</v>
      </c>
      <c r="R15" s="34">
        <v>27</v>
      </c>
      <c r="S15" s="34">
        <v>1696.73</v>
      </c>
      <c r="T15" s="34">
        <v>48.48</v>
      </c>
      <c r="U15" s="34"/>
      <c r="V15" s="34"/>
    </row>
    <row r="16" spans="1:22" ht="16.5" customHeight="1" x14ac:dyDescent="0.35">
      <c r="A16" s="40" t="s">
        <v>57</v>
      </c>
      <c r="B16" s="34">
        <v>16243.03</v>
      </c>
      <c r="C16" s="34">
        <v>799.82</v>
      </c>
      <c r="D16" s="34">
        <v>244022</v>
      </c>
      <c r="E16" s="34">
        <v>11845</v>
      </c>
      <c r="F16" s="34">
        <v>76295</v>
      </c>
      <c r="G16" s="34">
        <v>3233</v>
      </c>
      <c r="H16" s="34">
        <v>20105.150000000001</v>
      </c>
      <c r="I16" s="34">
        <v>1815.92</v>
      </c>
      <c r="J16" s="15"/>
      <c r="K16" s="34">
        <v>647757.5</v>
      </c>
      <c r="L16" s="34">
        <v>1</v>
      </c>
      <c r="M16" s="36">
        <v>95.1</v>
      </c>
      <c r="N16" s="36">
        <v>90.8</v>
      </c>
      <c r="O16" s="36">
        <v>93.8</v>
      </c>
      <c r="P16" s="36">
        <v>87.9</v>
      </c>
      <c r="Q16" s="34">
        <v>486</v>
      </c>
      <c r="R16" s="34">
        <v>16</v>
      </c>
      <c r="S16" s="34">
        <v>812.53</v>
      </c>
      <c r="T16" s="34">
        <v>48.65</v>
      </c>
      <c r="U16" s="34"/>
      <c r="V16" s="34"/>
    </row>
    <row r="17" spans="1:22" ht="16.5" customHeight="1" x14ac:dyDescent="0.35">
      <c r="A17" s="40" t="s">
        <v>58</v>
      </c>
      <c r="B17" s="34">
        <v>16809.080000000002</v>
      </c>
      <c r="C17" s="34">
        <v>816.58</v>
      </c>
      <c r="D17" s="34">
        <v>211394</v>
      </c>
      <c r="E17" s="34">
        <v>9297</v>
      </c>
      <c r="F17" s="34">
        <v>67223</v>
      </c>
      <c r="G17" s="34">
        <v>2539</v>
      </c>
      <c r="H17" s="34">
        <v>12671.5</v>
      </c>
      <c r="I17" s="34">
        <v>1506.08</v>
      </c>
      <c r="J17" s="15"/>
      <c r="K17" s="34">
        <v>785338</v>
      </c>
      <c r="L17" s="34">
        <v>0</v>
      </c>
      <c r="M17" s="36">
        <v>88</v>
      </c>
      <c r="N17" s="36">
        <v>86.6</v>
      </c>
      <c r="O17" s="36">
        <v>83.8</v>
      </c>
      <c r="P17" s="36">
        <v>81.599999999999994</v>
      </c>
      <c r="Q17" s="34">
        <v>524</v>
      </c>
      <c r="R17" s="34">
        <v>22</v>
      </c>
      <c r="S17" s="34">
        <v>873.8</v>
      </c>
      <c r="T17" s="34">
        <v>33.950000000000003</v>
      </c>
      <c r="U17" s="34"/>
      <c r="V17" s="34"/>
    </row>
    <row r="18" spans="1:22" ht="16.5" customHeight="1" x14ac:dyDescent="0.35">
      <c r="A18" s="40" t="s">
        <v>59</v>
      </c>
      <c r="B18" s="34">
        <v>16735.12</v>
      </c>
      <c r="C18" s="34">
        <v>806.09</v>
      </c>
      <c r="D18" s="34">
        <v>267505</v>
      </c>
      <c r="E18" s="34">
        <v>12605</v>
      </c>
      <c r="F18" s="34">
        <v>74617</v>
      </c>
      <c r="G18" s="34">
        <v>3223</v>
      </c>
      <c r="H18" s="34">
        <v>16519.3</v>
      </c>
      <c r="I18" s="34">
        <v>1690.37</v>
      </c>
      <c r="J18" s="15"/>
      <c r="K18" s="34">
        <v>880661.5</v>
      </c>
      <c r="L18" s="34">
        <v>0</v>
      </c>
      <c r="M18" s="36">
        <v>96.1</v>
      </c>
      <c r="N18" s="36">
        <v>85.1</v>
      </c>
      <c r="O18" s="36">
        <v>98.8</v>
      </c>
      <c r="P18" s="36">
        <v>86.5</v>
      </c>
      <c r="Q18" s="34">
        <v>546</v>
      </c>
      <c r="R18" s="34">
        <v>21</v>
      </c>
      <c r="S18" s="34">
        <v>12325.83</v>
      </c>
      <c r="T18" s="34">
        <v>44.01</v>
      </c>
      <c r="U18" s="34"/>
      <c r="V18" s="34"/>
    </row>
    <row r="19" spans="1:22" ht="9" customHeight="1" x14ac:dyDescent="0.35">
      <c r="A19" s="40"/>
      <c r="B19" s="41"/>
      <c r="C19" s="41"/>
      <c r="D19" s="41"/>
      <c r="E19" s="41"/>
      <c r="F19" s="41"/>
      <c r="G19" s="41"/>
      <c r="H19" s="41"/>
      <c r="I19" s="41"/>
      <c r="J19" s="15"/>
      <c r="K19" s="41"/>
      <c r="L19" s="41"/>
      <c r="M19" s="35"/>
      <c r="N19" s="35"/>
      <c r="O19" s="35"/>
      <c r="P19" s="35"/>
      <c r="Q19" s="41"/>
      <c r="R19" s="41"/>
      <c r="S19" s="41"/>
      <c r="T19" s="41"/>
      <c r="U19" s="41"/>
      <c r="V19" s="41"/>
    </row>
    <row r="20" spans="1:22" ht="16.5" customHeight="1" x14ac:dyDescent="0.35">
      <c r="A20" s="40" t="s">
        <v>60</v>
      </c>
      <c r="B20" s="34">
        <v>17703.52</v>
      </c>
      <c r="C20" s="34">
        <v>846.9</v>
      </c>
      <c r="D20" s="34">
        <v>287771</v>
      </c>
      <c r="E20" s="34">
        <v>13098</v>
      </c>
      <c r="F20" s="34">
        <v>73024</v>
      </c>
      <c r="G20" s="34">
        <v>3103</v>
      </c>
      <c r="H20" s="34">
        <v>12923.75</v>
      </c>
      <c r="I20" s="34">
        <v>1082.97</v>
      </c>
      <c r="J20" s="15"/>
      <c r="K20" s="34">
        <v>1054495</v>
      </c>
      <c r="L20" s="34">
        <v>1404</v>
      </c>
      <c r="M20" s="36">
        <v>96.9</v>
      </c>
      <c r="N20" s="36">
        <v>86.1</v>
      </c>
      <c r="O20" s="36">
        <v>98</v>
      </c>
      <c r="P20" s="35">
        <v>86.9</v>
      </c>
      <c r="Q20" s="34">
        <v>494</v>
      </c>
      <c r="R20" s="34">
        <v>9</v>
      </c>
      <c r="S20" s="34">
        <v>845.7</v>
      </c>
      <c r="T20" s="34">
        <v>12.33</v>
      </c>
      <c r="U20" s="34"/>
      <c r="V20" s="34"/>
    </row>
    <row r="21" spans="1:22" ht="16.5" customHeight="1" x14ac:dyDescent="0.35">
      <c r="A21" s="40" t="s">
        <v>61</v>
      </c>
      <c r="B21" s="34">
        <v>16775.59</v>
      </c>
      <c r="C21" s="34">
        <v>822.63</v>
      </c>
      <c r="D21" s="34">
        <v>233854</v>
      </c>
      <c r="E21" s="34">
        <v>10190</v>
      </c>
      <c r="F21" s="34">
        <v>77731</v>
      </c>
      <c r="G21" s="34">
        <v>3180</v>
      </c>
      <c r="H21" s="34">
        <v>11561.9</v>
      </c>
      <c r="I21" s="34">
        <v>617.76</v>
      </c>
      <c r="J21" s="15"/>
      <c r="K21" s="34">
        <v>1205170</v>
      </c>
      <c r="L21" s="34">
        <v>2242</v>
      </c>
      <c r="M21" s="36">
        <v>100.2</v>
      </c>
      <c r="N21" s="36">
        <v>86.3</v>
      </c>
      <c r="O21" s="36">
        <v>91.5</v>
      </c>
      <c r="P21" s="36">
        <v>83.5</v>
      </c>
      <c r="Q21" s="34">
        <v>492</v>
      </c>
      <c r="R21" s="34">
        <v>14</v>
      </c>
      <c r="S21" s="34">
        <v>1114.28</v>
      </c>
      <c r="T21" s="34">
        <v>9.07</v>
      </c>
      <c r="U21" s="34"/>
      <c r="V21" s="34"/>
    </row>
    <row r="22" spans="1:22" ht="16.5" customHeight="1" x14ac:dyDescent="0.35">
      <c r="A22" s="40" t="s">
        <v>62</v>
      </c>
      <c r="B22" s="34">
        <v>16299.2</v>
      </c>
      <c r="C22" s="34">
        <v>796.8</v>
      </c>
      <c r="D22" s="34">
        <v>324735</v>
      </c>
      <c r="E22" s="34">
        <v>13441</v>
      </c>
      <c r="F22" s="34">
        <v>74004</v>
      </c>
      <c r="G22" s="34">
        <v>2499</v>
      </c>
      <c r="H22" s="34">
        <v>12985.03</v>
      </c>
      <c r="I22" s="34">
        <v>539.44000000000005</v>
      </c>
      <c r="J22" s="15"/>
      <c r="K22" s="34">
        <v>1053001.5</v>
      </c>
      <c r="L22" s="41">
        <v>448</v>
      </c>
      <c r="M22" s="36">
        <v>98.5</v>
      </c>
      <c r="N22" s="36">
        <v>85.6</v>
      </c>
      <c r="O22" s="36">
        <v>101.9</v>
      </c>
      <c r="P22" s="36">
        <v>88.1</v>
      </c>
      <c r="Q22" s="34">
        <v>599</v>
      </c>
      <c r="R22" s="34">
        <v>17</v>
      </c>
      <c r="S22" s="34">
        <v>1448.71</v>
      </c>
      <c r="T22" s="34">
        <v>7.31</v>
      </c>
      <c r="U22" s="34"/>
      <c r="V22" s="34"/>
    </row>
    <row r="23" spans="1:22" ht="16.5" customHeight="1" x14ac:dyDescent="0.35">
      <c r="A23" s="40" t="s">
        <v>63</v>
      </c>
      <c r="B23" s="34">
        <v>17325.55</v>
      </c>
      <c r="C23" s="34">
        <v>832.62</v>
      </c>
      <c r="D23" s="34">
        <v>295365</v>
      </c>
      <c r="E23" s="34">
        <v>11982</v>
      </c>
      <c r="F23" s="34">
        <v>76590</v>
      </c>
      <c r="G23" s="34">
        <v>2657</v>
      </c>
      <c r="H23" s="34">
        <v>10558.07</v>
      </c>
      <c r="I23" s="34">
        <v>439.18</v>
      </c>
      <c r="J23" s="15"/>
      <c r="K23" s="34">
        <v>1044225</v>
      </c>
      <c r="L23" s="34">
        <v>1855</v>
      </c>
      <c r="M23" s="36">
        <v>95.3</v>
      </c>
      <c r="N23" s="36">
        <v>86.9</v>
      </c>
      <c r="O23" s="36">
        <v>95.6</v>
      </c>
      <c r="P23" s="36">
        <v>92</v>
      </c>
      <c r="Q23" s="34">
        <v>596</v>
      </c>
      <c r="R23" s="34">
        <v>20</v>
      </c>
      <c r="S23" s="34">
        <v>869.95</v>
      </c>
      <c r="T23" s="34">
        <v>35.57</v>
      </c>
      <c r="U23" s="34"/>
      <c r="V23" s="34"/>
    </row>
    <row r="24" spans="1:22" ht="16.5" customHeight="1" x14ac:dyDescent="0.35">
      <c r="A24" s="40" t="s">
        <v>64</v>
      </c>
      <c r="B24" s="34">
        <v>17590.189999999999</v>
      </c>
      <c r="C24" s="34">
        <v>842.48</v>
      </c>
      <c r="D24" s="34">
        <v>307616</v>
      </c>
      <c r="E24" s="34">
        <v>12014</v>
      </c>
      <c r="F24" s="34">
        <v>72372</v>
      </c>
      <c r="G24" s="34">
        <v>2407</v>
      </c>
      <c r="H24" s="34">
        <v>6961.31</v>
      </c>
      <c r="I24" s="34">
        <v>226.52</v>
      </c>
      <c r="J24" s="15"/>
      <c r="K24" s="34">
        <v>918100.5</v>
      </c>
      <c r="L24" s="34">
        <v>22953</v>
      </c>
      <c r="M24" s="36">
        <v>95.5</v>
      </c>
      <c r="N24" s="36">
        <v>83.2</v>
      </c>
      <c r="O24" s="36">
        <v>99</v>
      </c>
      <c r="P24" s="36">
        <v>87.4</v>
      </c>
      <c r="Q24" s="34">
        <v>581</v>
      </c>
      <c r="R24" s="34">
        <v>14</v>
      </c>
      <c r="S24" s="34">
        <v>1155.8900000000001</v>
      </c>
      <c r="T24" s="34">
        <v>13.79</v>
      </c>
      <c r="U24" s="34"/>
      <c r="V24" s="34"/>
    </row>
    <row r="25" spans="1:22" ht="16.5" customHeight="1" x14ac:dyDescent="0.35">
      <c r="A25" s="40" t="s">
        <v>65</v>
      </c>
      <c r="B25" s="34">
        <v>22266.19</v>
      </c>
      <c r="C25" s="34">
        <v>1086.74</v>
      </c>
      <c r="D25" s="34">
        <v>283915</v>
      </c>
      <c r="E25" s="34">
        <v>10007</v>
      </c>
      <c r="F25" s="34">
        <v>67249</v>
      </c>
      <c r="G25" s="34">
        <v>1987</v>
      </c>
      <c r="H25" s="34">
        <v>6283.04</v>
      </c>
      <c r="I25" s="34">
        <v>92.41</v>
      </c>
      <c r="J25" s="15"/>
      <c r="K25" s="34">
        <v>983097</v>
      </c>
      <c r="L25" s="34">
        <v>105057</v>
      </c>
      <c r="M25" s="36">
        <v>95.8</v>
      </c>
      <c r="N25" s="36">
        <v>82.1</v>
      </c>
      <c r="O25" s="36">
        <v>97.6</v>
      </c>
      <c r="P25" s="36">
        <v>85.7</v>
      </c>
      <c r="Q25" s="34">
        <v>606</v>
      </c>
      <c r="R25" s="34">
        <v>16</v>
      </c>
      <c r="S25" s="34">
        <v>791.72</v>
      </c>
      <c r="T25" s="34">
        <v>29.64</v>
      </c>
      <c r="U25" s="34"/>
      <c r="V25" s="34"/>
    </row>
    <row r="26" spans="1:22" ht="6" customHeight="1" x14ac:dyDescent="0.35">
      <c r="A26" s="40"/>
      <c r="B26" s="41"/>
      <c r="C26" s="41"/>
      <c r="D26" s="41"/>
      <c r="E26" s="41"/>
      <c r="F26" s="41"/>
      <c r="G26" s="41"/>
      <c r="H26" s="41"/>
      <c r="I26" s="41"/>
      <c r="J26" s="15"/>
      <c r="K26" s="41"/>
      <c r="L26" s="42"/>
      <c r="M26" s="43"/>
      <c r="N26" s="43"/>
      <c r="O26" s="43"/>
      <c r="P26" s="43"/>
      <c r="Q26" s="42"/>
      <c r="R26" s="42"/>
      <c r="S26" s="42"/>
      <c r="T26" s="41"/>
    </row>
    <row r="27" spans="1:22" ht="18" customHeight="1" x14ac:dyDescent="0.2">
      <c r="A27" s="478" t="s">
        <v>3</v>
      </c>
      <c r="B27" s="451" t="s">
        <v>44</v>
      </c>
      <c r="C27" s="452"/>
      <c r="D27" s="479" t="s">
        <v>6</v>
      </c>
      <c r="E27" s="480"/>
      <c r="F27" s="483" t="s">
        <v>45</v>
      </c>
      <c r="G27" s="484"/>
      <c r="H27" s="453" t="s">
        <v>8</v>
      </c>
      <c r="I27" s="454"/>
      <c r="J27" s="15"/>
      <c r="K27" s="465" t="s">
        <v>13</v>
      </c>
      <c r="L27" s="452"/>
      <c r="M27" s="451" t="s">
        <v>46</v>
      </c>
      <c r="N27" s="465"/>
      <c r="O27" s="465"/>
      <c r="P27" s="452"/>
      <c r="Q27" s="457" t="s">
        <v>11</v>
      </c>
      <c r="R27" s="458"/>
      <c r="S27" s="458"/>
      <c r="T27" s="458"/>
    </row>
    <row r="28" spans="1:22" ht="18" customHeight="1" x14ac:dyDescent="0.35">
      <c r="A28" s="475"/>
      <c r="B28" s="466" t="s">
        <v>39</v>
      </c>
      <c r="C28" s="464"/>
      <c r="D28" s="481" t="s">
        <v>7</v>
      </c>
      <c r="E28" s="482"/>
      <c r="F28" s="485"/>
      <c r="G28" s="486"/>
      <c r="H28" s="455"/>
      <c r="I28" s="456"/>
      <c r="J28" s="15"/>
      <c r="K28" s="463" t="s">
        <v>68</v>
      </c>
      <c r="L28" s="464"/>
      <c r="M28" s="466" t="s">
        <v>15</v>
      </c>
      <c r="N28" s="463"/>
      <c r="O28" s="463"/>
      <c r="P28" s="464"/>
      <c r="Q28" s="459"/>
      <c r="R28" s="460"/>
      <c r="S28" s="460"/>
      <c r="T28" s="460"/>
    </row>
    <row r="29" spans="1:22" ht="17.25" customHeight="1" x14ac:dyDescent="0.35">
      <c r="A29" s="44"/>
      <c r="B29" s="44"/>
      <c r="C29" s="44"/>
      <c r="D29" s="44"/>
      <c r="E29" s="44"/>
      <c r="F29" s="44"/>
      <c r="G29" s="44"/>
      <c r="H29" s="44"/>
      <c r="I29" s="44"/>
      <c r="J29" s="15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2" ht="17.25" customHeight="1" thickBot="1" x14ac:dyDescent="0.4">
      <c r="A30" s="45"/>
      <c r="B30" s="45"/>
      <c r="C30" s="45"/>
      <c r="D30" s="45"/>
      <c r="E30" s="45"/>
      <c r="F30" s="45"/>
      <c r="G30" s="45"/>
      <c r="H30" s="45"/>
      <c r="I30" s="45"/>
      <c r="J30" s="15"/>
      <c r="K30" s="45"/>
      <c r="L30" s="45"/>
      <c r="M30" s="44"/>
      <c r="N30" s="44"/>
      <c r="O30" s="44"/>
      <c r="P30" s="44"/>
      <c r="Q30" s="44"/>
      <c r="R30" s="44"/>
      <c r="S30" s="44"/>
      <c r="T30" s="44"/>
    </row>
    <row r="31" spans="1:22" ht="32.25" customHeight="1" thickTop="1" x14ac:dyDescent="0.2">
      <c r="A31" s="473" t="s">
        <v>4</v>
      </c>
      <c r="B31" s="446" t="s">
        <v>29</v>
      </c>
      <c r="C31" s="450"/>
      <c r="D31" s="446" t="s">
        <v>30</v>
      </c>
      <c r="E31" s="447"/>
      <c r="F31" s="462" t="s">
        <v>31</v>
      </c>
      <c r="G31" s="450"/>
      <c r="H31" s="446" t="s">
        <v>16</v>
      </c>
      <c r="I31" s="447"/>
      <c r="J31" s="15"/>
      <c r="K31" s="462" t="s">
        <v>17</v>
      </c>
      <c r="L31" s="447"/>
      <c r="M31" s="46" t="s">
        <v>47</v>
      </c>
      <c r="N31" s="462" t="s">
        <v>33</v>
      </c>
      <c r="O31" s="450"/>
      <c r="P31" s="30"/>
      <c r="Q31" s="30"/>
      <c r="R31" s="30"/>
      <c r="S31" s="30"/>
      <c r="T31" s="30"/>
    </row>
    <row r="32" spans="1:22" ht="17.25" customHeight="1" x14ac:dyDescent="0.35">
      <c r="A32" s="474"/>
      <c r="B32" s="44"/>
      <c r="C32" s="47"/>
      <c r="D32" s="18"/>
      <c r="E32" s="48"/>
      <c r="F32" s="44"/>
      <c r="G32" s="19" t="s">
        <v>69</v>
      </c>
      <c r="H32" s="18"/>
      <c r="I32" s="17" t="s">
        <v>34</v>
      </c>
      <c r="J32" s="15"/>
      <c r="K32" s="16"/>
      <c r="L32" s="22" t="s">
        <v>34</v>
      </c>
      <c r="M32" s="83" t="s">
        <v>71</v>
      </c>
      <c r="N32" s="16"/>
      <c r="O32" s="22" t="s">
        <v>37</v>
      </c>
      <c r="P32" s="49"/>
      <c r="Q32" s="49"/>
      <c r="R32" s="49"/>
      <c r="S32" s="49"/>
      <c r="T32" s="44"/>
    </row>
    <row r="33" spans="1:20" s="13" customFormat="1" ht="16.5" customHeight="1" x14ac:dyDescent="0.35">
      <c r="A33" s="475"/>
      <c r="B33" s="23" t="s">
        <v>0</v>
      </c>
      <c r="C33" s="24" t="s">
        <v>1</v>
      </c>
      <c r="D33" s="24" t="s">
        <v>0</v>
      </c>
      <c r="E33" s="24" t="s">
        <v>1</v>
      </c>
      <c r="F33" s="24" t="s">
        <v>0</v>
      </c>
      <c r="G33" s="24" t="s">
        <v>1</v>
      </c>
      <c r="H33" s="24" t="s">
        <v>0</v>
      </c>
      <c r="I33" s="69" t="s">
        <v>1</v>
      </c>
      <c r="J33" s="26"/>
      <c r="K33" s="25" t="s">
        <v>0</v>
      </c>
      <c r="L33" s="23" t="s">
        <v>1</v>
      </c>
      <c r="M33" s="23" t="s">
        <v>0</v>
      </c>
      <c r="N33" s="23" t="s">
        <v>0</v>
      </c>
      <c r="O33" s="23" t="s">
        <v>1</v>
      </c>
      <c r="P33" s="30"/>
      <c r="Q33" s="30"/>
      <c r="R33" s="30"/>
      <c r="S33" s="30"/>
      <c r="T33" s="50"/>
    </row>
    <row r="34" spans="1:20" ht="6" customHeight="1" x14ac:dyDescent="0.35">
      <c r="A34" s="28"/>
      <c r="B34" s="30"/>
      <c r="C34" s="30"/>
      <c r="D34" s="30"/>
      <c r="E34" s="30"/>
      <c r="F34" s="30"/>
      <c r="G34" s="30"/>
      <c r="H34" s="30"/>
      <c r="I34" s="30"/>
      <c r="J34" s="15"/>
      <c r="K34" s="30"/>
      <c r="L34" s="30"/>
      <c r="M34" s="30"/>
      <c r="N34" s="30"/>
      <c r="O34" s="30"/>
      <c r="P34" s="30"/>
      <c r="Q34" s="30"/>
      <c r="R34" s="30"/>
      <c r="S34" s="30"/>
      <c r="T34" s="51"/>
    </row>
    <row r="35" spans="1:20" ht="16.5" customHeight="1" x14ac:dyDescent="0.35">
      <c r="A35" s="32" t="s">
        <v>72</v>
      </c>
      <c r="B35" s="52">
        <v>2.17</v>
      </c>
      <c r="C35" s="52">
        <v>1.78</v>
      </c>
      <c r="D35" s="52">
        <v>1.45</v>
      </c>
      <c r="E35" s="52">
        <v>1.1599999999999999</v>
      </c>
      <c r="F35" s="75">
        <v>99.53</v>
      </c>
      <c r="G35" s="36">
        <v>99.5</v>
      </c>
      <c r="H35" s="77">
        <v>814788</v>
      </c>
      <c r="I35" s="77">
        <v>3970</v>
      </c>
      <c r="J35" s="15"/>
      <c r="K35" s="77">
        <v>827033</v>
      </c>
      <c r="L35" s="77">
        <v>14709</v>
      </c>
      <c r="M35" s="75">
        <v>101</v>
      </c>
      <c r="N35" s="79">
        <v>0.1</v>
      </c>
      <c r="O35" s="79">
        <v>0.9</v>
      </c>
      <c r="P35" s="53"/>
      <c r="Q35" s="53"/>
      <c r="R35" s="36"/>
      <c r="S35" s="36"/>
      <c r="T35" s="52"/>
    </row>
    <row r="36" spans="1:20" ht="16.5" customHeight="1" x14ac:dyDescent="0.35">
      <c r="A36" s="32" t="s">
        <v>54</v>
      </c>
      <c r="B36" s="52">
        <v>2.21</v>
      </c>
      <c r="C36" s="52">
        <v>1.86</v>
      </c>
      <c r="D36" s="52">
        <v>1.45</v>
      </c>
      <c r="E36" s="52">
        <v>1.21</v>
      </c>
      <c r="F36" s="75">
        <v>100.2</v>
      </c>
      <c r="G36" s="36">
        <v>100</v>
      </c>
      <c r="H36" s="77">
        <v>769317</v>
      </c>
      <c r="I36" s="77">
        <v>3121</v>
      </c>
      <c r="J36" s="15"/>
      <c r="K36" s="77">
        <v>785995</v>
      </c>
      <c r="L36" s="77">
        <v>12532</v>
      </c>
      <c r="M36" s="75">
        <v>101.2</v>
      </c>
      <c r="N36" s="79">
        <v>0.2</v>
      </c>
      <c r="O36" s="79">
        <v>-0.3</v>
      </c>
      <c r="P36" s="53"/>
      <c r="Q36" s="53"/>
      <c r="R36" s="36"/>
      <c r="S36" s="36"/>
      <c r="T36" s="52"/>
    </row>
    <row r="37" spans="1:20" ht="16.5" customHeight="1" x14ac:dyDescent="0.35">
      <c r="A37" s="32" t="s">
        <v>70</v>
      </c>
      <c r="B37" s="52">
        <v>1.8</v>
      </c>
      <c r="C37" s="52">
        <v>1.71</v>
      </c>
      <c r="D37" s="52">
        <v>1.08</v>
      </c>
      <c r="E37" s="52">
        <v>1</v>
      </c>
      <c r="F37" s="75">
        <v>100</v>
      </c>
      <c r="G37" s="36">
        <v>100</v>
      </c>
      <c r="H37" s="77">
        <v>684005</v>
      </c>
      <c r="I37" s="77">
        <v>2296</v>
      </c>
      <c r="J37" s="15"/>
      <c r="K37" s="77">
        <v>678371</v>
      </c>
      <c r="L37" s="77">
        <v>8772</v>
      </c>
      <c r="M37" s="75">
        <v>100</v>
      </c>
      <c r="N37" s="80">
        <v>-3.5</v>
      </c>
      <c r="O37" s="80">
        <v>-4.0999999999999996</v>
      </c>
      <c r="P37" s="53"/>
      <c r="Q37" s="53"/>
      <c r="R37" s="36"/>
      <c r="S37" s="36"/>
      <c r="T37" s="52"/>
    </row>
    <row r="38" spans="1:20" s="16" customFormat="1" ht="16.5" customHeight="1" x14ac:dyDescent="0.2">
      <c r="A38" s="32" t="s">
        <v>73</v>
      </c>
      <c r="B38" s="72">
        <v>1.88</v>
      </c>
      <c r="C38" s="52">
        <v>1.8</v>
      </c>
      <c r="D38" s="52">
        <v>1.03</v>
      </c>
      <c r="E38" s="52">
        <v>0.97</v>
      </c>
      <c r="F38" s="75">
        <v>99.8</v>
      </c>
      <c r="G38" s="36">
        <v>100</v>
      </c>
      <c r="H38" s="77">
        <v>830914</v>
      </c>
      <c r="I38" s="77">
        <v>3117</v>
      </c>
      <c r="J38" s="15"/>
      <c r="K38" s="77">
        <v>847607</v>
      </c>
      <c r="L38" s="77">
        <v>11905</v>
      </c>
      <c r="M38" s="75" ph="1">
        <v>104.6</v>
      </c>
      <c r="N38" s="81" t="s">
        <v>18</v>
      </c>
      <c r="O38" s="81" t="s">
        <v>18</v>
      </c>
      <c r="P38" s="36"/>
      <c r="Q38" s="36"/>
      <c r="R38" s="36"/>
      <c r="S38" s="36"/>
      <c r="T38" s="52"/>
    </row>
    <row r="39" spans="1:20" s="85" customFormat="1" ht="16.5" customHeight="1" x14ac:dyDescent="0.2">
      <c r="A39" s="68" t="s">
        <v>74</v>
      </c>
      <c r="B39" s="54">
        <v>2.06</v>
      </c>
      <c r="C39" s="54">
        <v>1.96</v>
      </c>
      <c r="D39" s="54">
        <v>1.1599999999999999</v>
      </c>
      <c r="E39" s="54">
        <v>1.08</v>
      </c>
      <c r="F39" s="76">
        <v>102.3</v>
      </c>
      <c r="G39" s="38">
        <v>103.2</v>
      </c>
      <c r="H39" s="84">
        <v>981749.80848999997</v>
      </c>
      <c r="I39" s="84">
        <v>4294.8429699999997</v>
      </c>
      <c r="J39" s="37"/>
      <c r="K39" s="78">
        <v>1181409.6555299999</v>
      </c>
      <c r="L39" s="78">
        <v>18429.904740000002</v>
      </c>
      <c r="M39" s="76" ph="1">
        <v>114.7</v>
      </c>
      <c r="N39" s="82" t="s">
        <v>18</v>
      </c>
      <c r="O39" s="82" t="s">
        <v>18</v>
      </c>
      <c r="P39" s="38"/>
      <c r="Q39" s="38"/>
      <c r="R39" s="38"/>
      <c r="S39" s="38"/>
      <c r="T39" s="54"/>
    </row>
    <row r="40" spans="1:20" ht="9" customHeight="1" x14ac:dyDescent="0.35">
      <c r="A40" s="39"/>
      <c r="B40" s="52"/>
      <c r="C40" s="52"/>
      <c r="D40" s="52"/>
      <c r="E40" s="52"/>
      <c r="F40" s="75"/>
      <c r="G40" s="36"/>
      <c r="H40" s="77"/>
      <c r="I40" s="77"/>
      <c r="J40" s="15"/>
      <c r="K40" s="77"/>
      <c r="L40" s="77"/>
      <c r="M40" s="75"/>
      <c r="N40" s="81"/>
      <c r="O40" s="81"/>
      <c r="P40" s="36"/>
      <c r="Q40" s="36"/>
      <c r="R40" s="36"/>
      <c r="S40" s="36"/>
      <c r="T40" s="52"/>
    </row>
    <row r="41" spans="1:20" ht="16.5" customHeight="1" x14ac:dyDescent="0.35">
      <c r="A41" s="40" t="s">
        <v>75</v>
      </c>
      <c r="B41" s="52">
        <v>1.95</v>
      </c>
      <c r="C41" s="52">
        <v>1.78</v>
      </c>
      <c r="D41" s="52">
        <v>1.1399999999999999</v>
      </c>
      <c r="E41" s="52">
        <v>1</v>
      </c>
      <c r="F41" s="75">
        <v>100.3</v>
      </c>
      <c r="G41" s="36">
        <v>100.8</v>
      </c>
      <c r="H41" s="77">
        <v>63302.810859999998</v>
      </c>
      <c r="I41" s="77">
        <v>205.14881</v>
      </c>
      <c r="J41" s="15"/>
      <c r="K41" s="77">
        <v>85503.700070000006</v>
      </c>
      <c r="L41" s="77">
        <v>1274.72669</v>
      </c>
      <c r="M41" s="75">
        <v>109.4</v>
      </c>
      <c r="N41" s="81" t="s">
        <v>18</v>
      </c>
      <c r="O41" s="81" t="s">
        <v>18</v>
      </c>
      <c r="P41" s="36"/>
      <c r="Q41" s="36"/>
      <c r="R41" s="36"/>
      <c r="S41" s="36"/>
      <c r="T41" s="52"/>
    </row>
    <row r="42" spans="1:20" ht="16.5" customHeight="1" x14ac:dyDescent="0.35">
      <c r="A42" s="40" t="s">
        <v>55</v>
      </c>
      <c r="B42" s="52">
        <v>1.98</v>
      </c>
      <c r="C42" s="52">
        <v>2</v>
      </c>
      <c r="D42" s="52">
        <v>1.1399999999999999</v>
      </c>
      <c r="E42" s="52">
        <v>1.02</v>
      </c>
      <c r="F42" s="75">
        <v>100.7</v>
      </c>
      <c r="G42" s="36">
        <v>101.2</v>
      </c>
      <c r="H42" s="77">
        <v>71889.367310000001</v>
      </c>
      <c r="I42" s="77">
        <v>277.35046999999997</v>
      </c>
      <c r="J42" s="15"/>
      <c r="K42" s="77">
        <v>79004.517349999995</v>
      </c>
      <c r="L42" s="77">
        <v>1402.37049</v>
      </c>
      <c r="M42" s="75">
        <v>110.3</v>
      </c>
      <c r="N42" s="81" t="s">
        <v>18</v>
      </c>
      <c r="O42" s="81" t="s">
        <v>18</v>
      </c>
      <c r="P42" s="36"/>
      <c r="Q42" s="36"/>
      <c r="R42" s="36"/>
      <c r="S42" s="36"/>
      <c r="T42" s="52"/>
    </row>
    <row r="43" spans="1:20" ht="16.5" customHeight="1" x14ac:dyDescent="0.35">
      <c r="A43" s="40" t="s">
        <v>56</v>
      </c>
      <c r="B43" s="52">
        <v>1.86</v>
      </c>
      <c r="C43" s="52">
        <v>1.7</v>
      </c>
      <c r="D43" s="52">
        <v>1.1299999999999999</v>
      </c>
      <c r="E43" s="52">
        <v>1.03</v>
      </c>
      <c r="F43" s="75">
        <v>101.1</v>
      </c>
      <c r="G43" s="36">
        <v>101.9</v>
      </c>
      <c r="H43" s="77">
        <v>84584.662249999994</v>
      </c>
      <c r="I43" s="77">
        <v>352.09073000000001</v>
      </c>
      <c r="J43" s="15"/>
      <c r="K43" s="77">
        <v>89233.927599999995</v>
      </c>
      <c r="L43" s="77">
        <v>1384.6118300000001</v>
      </c>
      <c r="M43" s="75">
        <v>111.4</v>
      </c>
      <c r="N43" s="81" t="s">
        <v>18</v>
      </c>
      <c r="O43" s="81" t="s">
        <v>18</v>
      </c>
      <c r="P43" s="36"/>
      <c r="Q43" s="36"/>
      <c r="R43" s="36"/>
      <c r="S43" s="36"/>
      <c r="T43" s="52"/>
    </row>
    <row r="44" spans="1:20" ht="16.5" customHeight="1" x14ac:dyDescent="0.35">
      <c r="A44" s="40" t="s">
        <v>57</v>
      </c>
      <c r="B44" s="52">
        <v>1.51</v>
      </c>
      <c r="C44" s="52">
        <v>1.45</v>
      </c>
      <c r="D44" s="52">
        <v>1.06</v>
      </c>
      <c r="E44" s="52">
        <v>1</v>
      </c>
      <c r="F44" s="75">
        <v>101.5</v>
      </c>
      <c r="G44" s="36">
        <v>102.5</v>
      </c>
      <c r="H44" s="77">
        <v>80756.199080000006</v>
      </c>
      <c r="I44" s="77">
        <v>328.40728999999999</v>
      </c>
      <c r="J44" s="15"/>
      <c r="K44" s="77">
        <v>89305.489509999999</v>
      </c>
      <c r="L44" s="77">
        <v>1539.7477699999999</v>
      </c>
      <c r="M44" s="75">
        <v>113.2</v>
      </c>
      <c r="N44" s="81" t="s">
        <v>18</v>
      </c>
      <c r="O44" s="81" t="s">
        <v>18</v>
      </c>
      <c r="P44" s="36"/>
      <c r="Q44" s="36"/>
      <c r="R44" s="36"/>
      <c r="S44" s="36"/>
      <c r="T44" s="52"/>
    </row>
    <row r="45" spans="1:20" ht="16.5" customHeight="1" x14ac:dyDescent="0.35">
      <c r="A45" s="67" t="s">
        <v>58</v>
      </c>
      <c r="B45" s="52">
        <v>1.8</v>
      </c>
      <c r="C45" s="52">
        <v>1.7</v>
      </c>
      <c r="D45" s="52">
        <v>1.06</v>
      </c>
      <c r="E45" s="52">
        <v>1</v>
      </c>
      <c r="F45" s="75">
        <v>101.8</v>
      </c>
      <c r="G45" s="36">
        <v>102.8</v>
      </c>
      <c r="H45" s="77">
        <v>72514.189339999997</v>
      </c>
      <c r="I45" s="77">
        <v>298.90861999999998</v>
      </c>
      <c r="J45" s="15"/>
      <c r="K45" s="77">
        <v>96174.862479999996</v>
      </c>
      <c r="L45" s="77">
        <v>1614.0436</v>
      </c>
      <c r="M45" s="75">
        <v>113.3</v>
      </c>
      <c r="N45" s="81" t="s">
        <v>18</v>
      </c>
      <c r="O45" s="81" t="s">
        <v>18</v>
      </c>
      <c r="P45" s="36"/>
      <c r="Q45" s="36"/>
      <c r="R45" s="36"/>
      <c r="S45" s="36"/>
      <c r="T45" s="52"/>
    </row>
    <row r="46" spans="1:20" ht="16.5" customHeight="1" x14ac:dyDescent="0.35">
      <c r="A46" s="40" t="s">
        <v>59</v>
      </c>
      <c r="B46" s="52">
        <v>2.1</v>
      </c>
      <c r="C46" s="52">
        <v>2.0299999999999998</v>
      </c>
      <c r="D46" s="52">
        <v>1.0900000000000001</v>
      </c>
      <c r="E46" s="52">
        <v>1.04</v>
      </c>
      <c r="F46" s="75">
        <v>101.8</v>
      </c>
      <c r="G46" s="36">
        <v>102.9</v>
      </c>
      <c r="H46" s="77">
        <v>86138.952990000005</v>
      </c>
      <c r="I46" s="77">
        <v>302.46976999999998</v>
      </c>
      <c r="J46" s="15"/>
      <c r="K46" s="77">
        <v>99888.804860000004</v>
      </c>
      <c r="L46" s="77">
        <v>1140.22693</v>
      </c>
      <c r="M46" s="75">
        <v>114.3</v>
      </c>
      <c r="N46" s="81" t="s">
        <v>18</v>
      </c>
      <c r="O46" s="81" t="s">
        <v>18</v>
      </c>
      <c r="P46" s="36"/>
      <c r="Q46" s="36"/>
      <c r="R46" s="36"/>
      <c r="S46" s="36"/>
      <c r="T46" s="52"/>
    </row>
    <row r="47" spans="1:20" ht="9" customHeight="1" x14ac:dyDescent="0.35">
      <c r="A47" s="40"/>
      <c r="B47" s="52"/>
      <c r="C47" s="52"/>
      <c r="D47" s="52"/>
      <c r="E47" s="52"/>
      <c r="F47" s="75"/>
      <c r="G47" s="36"/>
      <c r="H47" s="77"/>
      <c r="I47" s="77"/>
      <c r="J47" s="15"/>
      <c r="K47" s="77"/>
      <c r="L47" s="77"/>
      <c r="M47" s="75"/>
      <c r="N47" s="81"/>
      <c r="O47" s="81"/>
      <c r="P47" s="36"/>
      <c r="Q47" s="36"/>
      <c r="R47" s="36"/>
      <c r="S47" s="36"/>
      <c r="T47" s="52"/>
    </row>
    <row r="48" spans="1:20" ht="16.5" customHeight="1" x14ac:dyDescent="0.35">
      <c r="A48" s="40" t="s">
        <v>60</v>
      </c>
      <c r="B48" s="52">
        <v>2.29</v>
      </c>
      <c r="C48" s="52">
        <v>2.34</v>
      </c>
      <c r="D48" s="52">
        <v>1.1499999999999999</v>
      </c>
      <c r="E48" s="52">
        <v>1.1000000000000001</v>
      </c>
      <c r="F48" s="75">
        <v>102.3</v>
      </c>
      <c r="G48" s="36">
        <v>103.3</v>
      </c>
      <c r="H48" s="77">
        <v>87530.656749999995</v>
      </c>
      <c r="I48" s="77">
        <v>419.33485999999999</v>
      </c>
      <c r="J48" s="15"/>
      <c r="K48" s="77">
        <v>101749.80881</v>
      </c>
      <c r="L48" s="77">
        <v>1081.01089</v>
      </c>
      <c r="M48" s="75">
        <v>115.2</v>
      </c>
      <c r="N48" s="81" t="s">
        <v>18</v>
      </c>
      <c r="O48" s="81" t="s">
        <v>18</v>
      </c>
      <c r="P48" s="36"/>
      <c r="Q48" s="36"/>
      <c r="R48" s="36"/>
      <c r="S48" s="36"/>
      <c r="T48" s="52"/>
    </row>
    <row r="49" spans="1:20" ht="16.5" customHeight="1" x14ac:dyDescent="0.35">
      <c r="A49" s="40" t="s">
        <v>61</v>
      </c>
      <c r="B49" s="52">
        <v>2.12</v>
      </c>
      <c r="C49" s="52">
        <v>1.97</v>
      </c>
      <c r="D49" s="52">
        <v>1.18</v>
      </c>
      <c r="E49" s="52">
        <v>1.1200000000000001</v>
      </c>
      <c r="F49" s="75">
        <v>102.7</v>
      </c>
      <c r="G49" s="36">
        <v>103.6</v>
      </c>
      <c r="H49" s="77">
        <v>80605.769409999994</v>
      </c>
      <c r="I49" s="77">
        <v>484.79651000000001</v>
      </c>
      <c r="J49" s="15"/>
      <c r="K49" s="77">
        <v>108509.80884</v>
      </c>
      <c r="L49" s="77">
        <v>1610.8719000000001</v>
      </c>
      <c r="M49" s="75">
        <v>115.7</v>
      </c>
      <c r="N49" s="81" t="s">
        <v>18</v>
      </c>
      <c r="O49" s="81" t="s">
        <v>18</v>
      </c>
      <c r="P49" s="36"/>
      <c r="Q49" s="36"/>
      <c r="R49" s="36"/>
      <c r="S49" s="36"/>
      <c r="T49" s="52"/>
    </row>
    <row r="50" spans="1:20" ht="16.5" customHeight="1" x14ac:dyDescent="0.35">
      <c r="A50" s="40" t="s">
        <v>62</v>
      </c>
      <c r="B50" s="52">
        <v>2.23</v>
      </c>
      <c r="C50" s="52">
        <v>2.34</v>
      </c>
      <c r="D50" s="52">
        <v>1.2</v>
      </c>
      <c r="E50" s="52">
        <v>1.1599999999999999</v>
      </c>
      <c r="F50" s="75">
        <v>103.1</v>
      </c>
      <c r="G50" s="36">
        <v>104.3</v>
      </c>
      <c r="H50" s="77">
        <v>88176.679189999995</v>
      </c>
      <c r="I50" s="77">
        <v>541.06446000000005</v>
      </c>
      <c r="J50" s="15"/>
      <c r="K50" s="77">
        <v>109168.60274</v>
      </c>
      <c r="L50" s="77">
        <v>1474.24082</v>
      </c>
      <c r="M50" s="75">
        <v>116.9</v>
      </c>
      <c r="N50" s="81" t="s">
        <v>18</v>
      </c>
      <c r="O50" s="81" t="s">
        <v>18</v>
      </c>
      <c r="P50" s="36"/>
      <c r="Q50" s="36"/>
      <c r="R50" s="36"/>
      <c r="S50" s="36"/>
      <c r="T50" s="52"/>
    </row>
    <row r="51" spans="1:20" ht="16.5" customHeight="1" x14ac:dyDescent="0.35">
      <c r="A51" s="40" t="s">
        <v>63</v>
      </c>
      <c r="B51" s="52">
        <v>2.31</v>
      </c>
      <c r="C51" s="52">
        <v>2.29</v>
      </c>
      <c r="D51" s="52">
        <v>1.23</v>
      </c>
      <c r="E51" s="52">
        <v>1.1599999999999999</v>
      </c>
      <c r="F51" s="75">
        <v>103.7</v>
      </c>
      <c r="G51" s="36">
        <v>104.6</v>
      </c>
      <c r="H51" s="77">
        <v>90012.929010000007</v>
      </c>
      <c r="I51" s="77">
        <v>387.43378000000001</v>
      </c>
      <c r="J51" s="15"/>
      <c r="K51" s="77">
        <v>111727.50639</v>
      </c>
      <c r="L51" s="77">
        <v>2138.5931</v>
      </c>
      <c r="M51" s="75">
        <v>118.1</v>
      </c>
      <c r="N51" s="81" t="s">
        <v>18</v>
      </c>
      <c r="O51" s="81" t="s">
        <v>18</v>
      </c>
      <c r="P51" s="36"/>
      <c r="Q51" s="36"/>
      <c r="R51" s="36"/>
      <c r="S51" s="36"/>
      <c r="T51" s="52"/>
    </row>
    <row r="52" spans="1:20" ht="16.5" customHeight="1" x14ac:dyDescent="0.35">
      <c r="A52" s="40" t="s">
        <v>64</v>
      </c>
      <c r="B52" s="52">
        <v>2.37</v>
      </c>
      <c r="C52" s="52">
        <v>2.15</v>
      </c>
      <c r="D52" s="52">
        <v>1.27</v>
      </c>
      <c r="E52" s="52">
        <v>1.19</v>
      </c>
      <c r="F52" s="75">
        <v>103.9</v>
      </c>
      <c r="G52" s="36">
        <v>105.4</v>
      </c>
      <c r="H52" s="77">
        <v>88368.126999999993</v>
      </c>
      <c r="I52" s="77">
        <v>358.84518000000003</v>
      </c>
      <c r="J52" s="15"/>
      <c r="K52" s="77">
        <v>108687.56878</v>
      </c>
      <c r="L52" s="77">
        <v>1856.4875300000001</v>
      </c>
      <c r="M52" s="75">
        <v>119</v>
      </c>
      <c r="N52" s="81" t="s">
        <v>18</v>
      </c>
      <c r="O52" s="81" t="s">
        <v>18</v>
      </c>
      <c r="P52" s="36"/>
      <c r="Q52" s="36"/>
      <c r="R52" s="36"/>
      <c r="S52" s="36"/>
      <c r="T52" s="52"/>
    </row>
    <row r="53" spans="1:20" ht="16.5" customHeight="1" x14ac:dyDescent="0.35">
      <c r="A53" s="40" t="s">
        <v>65</v>
      </c>
      <c r="B53" s="52">
        <v>2.72</v>
      </c>
      <c r="C53" s="52">
        <v>2.25</v>
      </c>
      <c r="D53" s="52">
        <v>1.31</v>
      </c>
      <c r="E53" s="52">
        <v>1.17</v>
      </c>
      <c r="F53" s="75">
        <v>104.1</v>
      </c>
      <c r="G53" s="36">
        <v>105.5</v>
      </c>
      <c r="H53" s="77">
        <v>87869.465299999996</v>
      </c>
      <c r="I53" s="77">
        <v>338.99248999999998</v>
      </c>
      <c r="J53" s="15"/>
      <c r="K53" s="77">
        <v>102455.05809999999</v>
      </c>
      <c r="L53" s="77">
        <v>1912.9731899999999</v>
      </c>
      <c r="M53" s="75">
        <v>119.8</v>
      </c>
      <c r="N53" s="81" t="s">
        <v>18</v>
      </c>
      <c r="O53" s="81" t="s">
        <v>18</v>
      </c>
      <c r="P53" s="36"/>
      <c r="Q53" s="36"/>
      <c r="R53" s="36"/>
      <c r="S53" s="36"/>
      <c r="T53" s="52"/>
    </row>
    <row r="54" spans="1:20" ht="6" customHeight="1" x14ac:dyDescent="0.35">
      <c r="A54" s="40"/>
      <c r="B54" s="55"/>
      <c r="C54" s="55"/>
      <c r="D54" s="55"/>
      <c r="E54" s="55"/>
      <c r="F54" s="35"/>
      <c r="G54" s="35"/>
      <c r="H54" s="41"/>
      <c r="I54" s="41"/>
      <c r="J54" s="15"/>
      <c r="K54" s="41"/>
      <c r="L54" s="41"/>
      <c r="M54" s="35"/>
      <c r="N54" s="41"/>
      <c r="O54" s="41"/>
      <c r="P54" s="35"/>
      <c r="Q54" s="35"/>
      <c r="R54" s="35"/>
      <c r="S54" s="35"/>
      <c r="T54" s="55"/>
    </row>
    <row r="55" spans="1:20" ht="18" customHeight="1" x14ac:dyDescent="0.3">
      <c r="A55" s="478" t="s">
        <v>3</v>
      </c>
      <c r="B55" s="451" t="s">
        <v>48</v>
      </c>
      <c r="C55" s="465"/>
      <c r="D55" s="465"/>
      <c r="E55" s="452"/>
      <c r="F55" s="483" t="s">
        <v>50</v>
      </c>
      <c r="G55" s="484"/>
      <c r="H55" s="451" t="s">
        <v>20</v>
      </c>
      <c r="I55" s="452"/>
      <c r="J55" s="15"/>
      <c r="K55" s="465" t="s">
        <v>20</v>
      </c>
      <c r="L55" s="452"/>
      <c r="M55" s="467" t="s">
        <v>10</v>
      </c>
      <c r="N55" s="469" t="s">
        <v>51</v>
      </c>
      <c r="O55" s="470"/>
      <c r="P55" s="56"/>
      <c r="Q55" s="57"/>
      <c r="R55" s="58"/>
      <c r="S55" s="59"/>
      <c r="T55" s="44"/>
    </row>
    <row r="56" spans="1:20" ht="18" customHeight="1" x14ac:dyDescent="0.35">
      <c r="A56" s="475"/>
      <c r="B56" s="466" t="s">
        <v>49</v>
      </c>
      <c r="C56" s="463"/>
      <c r="D56" s="463"/>
      <c r="E56" s="464"/>
      <c r="F56" s="485"/>
      <c r="G56" s="486"/>
      <c r="H56" s="466" t="s">
        <v>19</v>
      </c>
      <c r="I56" s="464"/>
      <c r="J56" s="15"/>
      <c r="K56" s="463" t="s">
        <v>19</v>
      </c>
      <c r="L56" s="464"/>
      <c r="M56" s="468"/>
      <c r="N56" s="471" t="s">
        <v>1</v>
      </c>
      <c r="O56" s="472"/>
      <c r="P56" s="60"/>
      <c r="Q56" s="61"/>
      <c r="R56" s="58"/>
      <c r="S56" s="59"/>
      <c r="T56" s="47"/>
    </row>
    <row r="57" spans="1:20" ht="16.5" customHeight="1" x14ac:dyDescent="0.35">
      <c r="A57" s="62" t="s">
        <v>23</v>
      </c>
      <c r="B57" s="63"/>
      <c r="C57" s="63"/>
      <c r="D57" s="63"/>
      <c r="E57" s="63"/>
      <c r="F57" s="63"/>
      <c r="G57" s="63"/>
      <c r="H57" s="63"/>
      <c r="I57" s="63"/>
      <c r="J57" s="64"/>
      <c r="K57" s="65" t="s">
        <v>28</v>
      </c>
      <c r="L57" s="47"/>
      <c r="M57" s="62"/>
      <c r="N57" s="62"/>
      <c r="O57" s="62"/>
      <c r="P57" s="65"/>
      <c r="Q57" s="65"/>
      <c r="R57" s="65"/>
      <c r="S57" s="65"/>
      <c r="T57" s="65"/>
    </row>
    <row r="58" spans="1:20" ht="14.15" customHeight="1" x14ac:dyDescent="0.35">
      <c r="A58" s="65" t="s">
        <v>24</v>
      </c>
      <c r="B58" s="47"/>
      <c r="C58" s="47"/>
      <c r="D58" s="47"/>
      <c r="E58" s="47"/>
      <c r="F58" s="47"/>
      <c r="G58" s="47"/>
      <c r="H58" s="47"/>
      <c r="I58" s="47"/>
      <c r="J58" s="64"/>
      <c r="K58" s="65" t="s">
        <v>32</v>
      </c>
      <c r="L58" s="47"/>
      <c r="M58" s="65"/>
      <c r="N58" s="65"/>
      <c r="O58" s="65"/>
      <c r="P58" s="65"/>
      <c r="Q58" s="65"/>
      <c r="R58" s="65"/>
      <c r="S58" s="65"/>
      <c r="T58" s="65"/>
    </row>
    <row r="59" spans="1:20" ht="14.15" customHeight="1" x14ac:dyDescent="0.35">
      <c r="A59" s="65" t="s">
        <v>25</v>
      </c>
      <c r="B59" s="47"/>
      <c r="C59" s="47"/>
      <c r="D59" s="47"/>
      <c r="E59" s="47"/>
      <c r="F59" s="47"/>
      <c r="G59" s="47"/>
      <c r="H59" s="47"/>
      <c r="I59" s="47"/>
      <c r="J59" s="64"/>
      <c r="K59" s="65"/>
      <c r="L59" s="47"/>
      <c r="M59" s="65"/>
      <c r="N59" s="65"/>
      <c r="O59" s="65"/>
      <c r="P59" s="65"/>
      <c r="Q59" s="65"/>
      <c r="R59" s="65"/>
      <c r="S59" s="65"/>
      <c r="T59" s="65"/>
    </row>
    <row r="60" spans="1:20" ht="14.15" customHeight="1" x14ac:dyDescent="0.35">
      <c r="A60" s="65" t="s">
        <v>26</v>
      </c>
      <c r="B60" s="47"/>
      <c r="C60" s="47"/>
      <c r="D60" s="47"/>
      <c r="E60" s="47"/>
      <c r="F60" s="47"/>
      <c r="G60" s="47"/>
      <c r="H60" s="47"/>
      <c r="I60" s="47"/>
      <c r="J60" s="64"/>
      <c r="K60" s="16"/>
      <c r="L60" s="47"/>
      <c r="M60" s="65"/>
      <c r="N60" s="65"/>
      <c r="O60" s="65"/>
      <c r="P60" s="65"/>
      <c r="Q60" s="65"/>
      <c r="R60" s="65"/>
      <c r="S60" s="65"/>
      <c r="T60" s="65"/>
    </row>
    <row r="61" spans="1:20" ht="14.15" customHeight="1" x14ac:dyDescent="0.35">
      <c r="A61" s="65" t="s">
        <v>27</v>
      </c>
      <c r="B61" s="47"/>
      <c r="C61" s="47"/>
      <c r="D61" s="47"/>
      <c r="E61" s="47"/>
      <c r="F61" s="47"/>
      <c r="G61" s="47"/>
      <c r="H61" s="47"/>
      <c r="I61" s="47"/>
      <c r="J61" s="64"/>
      <c r="K61" s="16"/>
      <c r="L61" s="47"/>
      <c r="M61" s="65"/>
      <c r="N61" s="65"/>
      <c r="O61" s="65"/>
      <c r="P61" s="65"/>
      <c r="Q61" s="65"/>
      <c r="R61" s="65"/>
      <c r="S61" s="65"/>
      <c r="T61" s="65"/>
    </row>
    <row r="62" spans="1:20" ht="16.5" customHeight="1" x14ac:dyDescent="0.35">
      <c r="A62" s="7"/>
      <c r="B62" s="8"/>
      <c r="C62" s="8"/>
      <c r="D62" s="8"/>
      <c r="E62" s="8"/>
      <c r="F62" s="8"/>
      <c r="G62" s="8"/>
      <c r="H62" s="8"/>
      <c r="I62" s="8"/>
      <c r="K62" s="7"/>
      <c r="L62" s="9"/>
      <c r="M62" s="5"/>
      <c r="N62" s="5"/>
      <c r="O62" s="5"/>
      <c r="P62" s="5"/>
      <c r="Q62" s="5"/>
      <c r="R62" s="5"/>
      <c r="S62" s="5"/>
      <c r="T62" s="5"/>
    </row>
  </sheetData>
  <mergeCells count="42">
    <mergeCell ref="B56:E56"/>
    <mergeCell ref="A55:A56"/>
    <mergeCell ref="F55:G56"/>
    <mergeCell ref="H55:I55"/>
    <mergeCell ref="H56:I56"/>
    <mergeCell ref="A3:A5"/>
    <mergeCell ref="M4:N4"/>
    <mergeCell ref="O4:P4"/>
    <mergeCell ref="A31:A33"/>
    <mergeCell ref="B55:E55"/>
    <mergeCell ref="N31:O31"/>
    <mergeCell ref="K55:L55"/>
    <mergeCell ref="B31:C31"/>
    <mergeCell ref="D31:E31"/>
    <mergeCell ref="F31:G31"/>
    <mergeCell ref="H31:I31"/>
    <mergeCell ref="B28:C28"/>
    <mergeCell ref="A27:A28"/>
    <mergeCell ref="D27:E27"/>
    <mergeCell ref="D28:E28"/>
    <mergeCell ref="F27:G28"/>
    <mergeCell ref="K56:L56"/>
    <mergeCell ref="K27:L27"/>
    <mergeCell ref="K28:L28"/>
    <mergeCell ref="M27:P27"/>
    <mergeCell ref="M28:P28"/>
    <mergeCell ref="M55:M56"/>
    <mergeCell ref="N55:O55"/>
    <mergeCell ref="N56:O56"/>
    <mergeCell ref="K31:L31"/>
    <mergeCell ref="M3:N3"/>
    <mergeCell ref="O3:P3"/>
    <mergeCell ref="Q3:R3"/>
    <mergeCell ref="S3:T3"/>
    <mergeCell ref="B27:C27"/>
    <mergeCell ref="H27:I28"/>
    <mergeCell ref="Q27:T28"/>
    <mergeCell ref="B3:C3"/>
    <mergeCell ref="D3:E3"/>
    <mergeCell ref="F3:G3"/>
    <mergeCell ref="H3:I3"/>
    <mergeCell ref="K3:L3"/>
  </mergeCells>
  <phoneticPr fontId="2"/>
  <printOptions horizontalCentered="1"/>
  <pageMargins left="0.59055118110236227" right="0.59055118110236227" top="0.39370078740157483" bottom="0.59055118110236227" header="0.31496062992125984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view="pageBreakPreview" zoomScale="115" zoomScaleNormal="115" zoomScaleSheetLayoutView="115" workbookViewId="0">
      <pane xSplit="3" topLeftCell="D1" activePane="topRight" state="frozen"/>
      <selection pane="topRight"/>
    </sheetView>
  </sheetViews>
  <sheetFormatPr defaultColWidth="7.61328125" defaultRowHeight="13" x14ac:dyDescent="0.35"/>
  <cols>
    <col min="1" max="1" width="3.07421875" style="87" customWidth="1"/>
    <col min="2" max="2" width="4.765625" style="87" customWidth="1"/>
    <col min="3" max="3" width="22.3828125" style="87" customWidth="1"/>
    <col min="4" max="8" width="10.4609375" style="87" customWidth="1"/>
    <col min="9" max="9" width="2.765625" style="87" customWidth="1"/>
    <col min="10" max="19" width="8.23046875" style="87" customWidth="1"/>
    <col min="20" max="16384" width="7.61328125" style="87"/>
  </cols>
  <sheetData>
    <row r="1" spans="1:19" ht="18.75" customHeight="1" x14ac:dyDescent="0.35">
      <c r="A1" s="86" t="s">
        <v>12</v>
      </c>
    </row>
    <row r="2" spans="1:19" ht="27" customHeight="1" x14ac:dyDescent="0.35">
      <c r="A2" s="88" t="s">
        <v>77</v>
      </c>
      <c r="B2" s="89"/>
      <c r="C2" s="89"/>
      <c r="D2" s="89"/>
      <c r="E2" s="89"/>
      <c r="F2" s="89"/>
      <c r="G2" s="89"/>
      <c r="H2" s="89"/>
      <c r="J2" s="90"/>
      <c r="K2" s="90"/>
      <c r="L2" s="90"/>
    </row>
    <row r="3" spans="1:19" ht="18" customHeight="1" thickBot="1" x14ac:dyDescent="0.4">
      <c r="A3" s="91" t="s">
        <v>78</v>
      </c>
      <c r="B3" s="92"/>
      <c r="C3" s="92"/>
      <c r="D3" s="92"/>
      <c r="E3" s="92"/>
      <c r="F3" s="93"/>
      <c r="G3" s="93"/>
      <c r="H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 customHeight="1" thickTop="1" x14ac:dyDescent="0.35">
      <c r="A4" s="524" t="s">
        <v>79</v>
      </c>
      <c r="B4" s="524"/>
      <c r="C4" s="524"/>
      <c r="D4" s="521" t="s">
        <v>80</v>
      </c>
      <c r="E4" s="513"/>
      <c r="F4" s="513"/>
      <c r="G4" s="513"/>
      <c r="H4" s="516"/>
      <c r="I4" s="94"/>
      <c r="J4" s="513" t="s">
        <v>81</v>
      </c>
      <c r="K4" s="513"/>
      <c r="L4" s="513"/>
      <c r="M4" s="513"/>
      <c r="N4" s="516"/>
      <c r="O4" s="513" t="s">
        <v>82</v>
      </c>
      <c r="P4" s="513"/>
      <c r="Q4" s="513"/>
      <c r="R4" s="513"/>
      <c r="S4" s="513"/>
    </row>
    <row r="5" spans="1:19" ht="15.75" customHeight="1" x14ac:dyDescent="0.35">
      <c r="A5" s="531"/>
      <c r="B5" s="531"/>
      <c r="C5" s="531"/>
      <c r="D5" s="95" t="s">
        <v>83</v>
      </c>
      <c r="E5" s="95" t="s">
        <v>84</v>
      </c>
      <c r="F5" s="95" t="s">
        <v>85</v>
      </c>
      <c r="G5" s="95" t="s">
        <v>86</v>
      </c>
      <c r="H5" s="96" t="s">
        <v>87</v>
      </c>
      <c r="I5" s="94"/>
      <c r="J5" s="97" t="s">
        <v>83</v>
      </c>
      <c r="K5" s="95" t="s">
        <v>84</v>
      </c>
      <c r="L5" s="95" t="s">
        <v>85</v>
      </c>
      <c r="M5" s="95" t="s">
        <v>86</v>
      </c>
      <c r="N5" s="96" t="s">
        <v>88</v>
      </c>
      <c r="O5" s="95" t="s">
        <v>83</v>
      </c>
      <c r="P5" s="95" t="s">
        <v>84</v>
      </c>
      <c r="Q5" s="95" t="s">
        <v>85</v>
      </c>
      <c r="R5" s="95" t="s">
        <v>86</v>
      </c>
      <c r="S5" s="98" t="s">
        <v>88</v>
      </c>
    </row>
    <row r="6" spans="1:19" ht="15.75" customHeight="1" x14ac:dyDescent="0.35">
      <c r="A6" s="491" t="s">
        <v>89</v>
      </c>
      <c r="B6" s="491"/>
      <c r="C6" s="491"/>
      <c r="D6" s="99">
        <v>802832</v>
      </c>
      <c r="E6" s="100">
        <v>869813</v>
      </c>
      <c r="F6" s="100">
        <v>807458</v>
      </c>
      <c r="G6" s="100">
        <v>809773</v>
      </c>
      <c r="H6" s="101">
        <v>781429</v>
      </c>
      <c r="I6" s="94"/>
      <c r="J6" s="102">
        <v>4</v>
      </c>
      <c r="K6" s="102">
        <v>4.3</v>
      </c>
      <c r="L6" s="102">
        <v>4</v>
      </c>
      <c r="M6" s="102">
        <v>3.9</v>
      </c>
      <c r="N6" s="103">
        <v>4</v>
      </c>
      <c r="O6" s="104">
        <v>1.5</v>
      </c>
      <c r="P6" s="104">
        <v>8.3000000000000007</v>
      </c>
      <c r="Q6" s="104">
        <v>-7.2</v>
      </c>
      <c r="R6" s="104">
        <v>0.3</v>
      </c>
      <c r="S6" s="105">
        <v>-3.5</v>
      </c>
    </row>
    <row r="7" spans="1:19" ht="15.75" customHeight="1" x14ac:dyDescent="0.35">
      <c r="A7" s="493" t="s">
        <v>90</v>
      </c>
      <c r="B7" s="493"/>
      <c r="C7" s="493"/>
      <c r="D7" s="106">
        <v>26703</v>
      </c>
      <c r="E7" s="107">
        <v>28816</v>
      </c>
      <c r="F7" s="107">
        <v>27753</v>
      </c>
      <c r="G7" s="107">
        <v>27222</v>
      </c>
      <c r="H7" s="108">
        <v>27457</v>
      </c>
      <c r="I7" s="109"/>
      <c r="J7" s="110">
        <v>0.1</v>
      </c>
      <c r="K7" s="110">
        <v>0.1</v>
      </c>
      <c r="L7" s="110">
        <v>0.1</v>
      </c>
      <c r="M7" s="110">
        <v>0.1</v>
      </c>
      <c r="N7" s="111">
        <v>0.1</v>
      </c>
      <c r="O7" s="112">
        <v>-15.4</v>
      </c>
      <c r="P7" s="112">
        <v>7.9</v>
      </c>
      <c r="Q7" s="112">
        <v>-3.7</v>
      </c>
      <c r="R7" s="112">
        <v>-1.9</v>
      </c>
      <c r="S7" s="113">
        <v>0.9</v>
      </c>
    </row>
    <row r="8" spans="1:19" ht="15.75" customHeight="1" x14ac:dyDescent="0.35">
      <c r="A8" s="493" t="s">
        <v>91</v>
      </c>
      <c r="B8" s="493"/>
      <c r="C8" s="493"/>
      <c r="D8" s="106">
        <v>1913143</v>
      </c>
      <c r="E8" s="107">
        <v>1890776</v>
      </c>
      <c r="F8" s="107">
        <v>1965984</v>
      </c>
      <c r="G8" s="107">
        <v>1905863</v>
      </c>
      <c r="H8" s="108">
        <v>1945155</v>
      </c>
      <c r="I8" s="109"/>
      <c r="J8" s="110">
        <v>9.6</v>
      </c>
      <c r="K8" s="110">
        <v>9.3000000000000007</v>
      </c>
      <c r="L8" s="110">
        <v>9.6</v>
      </c>
      <c r="M8" s="110">
        <v>9.3000000000000007</v>
      </c>
      <c r="N8" s="111">
        <v>9.9</v>
      </c>
      <c r="O8" s="112">
        <v>-5.2</v>
      </c>
      <c r="P8" s="112">
        <v>-1.2</v>
      </c>
      <c r="Q8" s="112">
        <v>4</v>
      </c>
      <c r="R8" s="112">
        <v>-3.1</v>
      </c>
      <c r="S8" s="113">
        <v>2.1</v>
      </c>
    </row>
    <row r="9" spans="1:19" ht="15.75" customHeight="1" x14ac:dyDescent="0.35">
      <c r="A9" s="493" t="s">
        <v>92</v>
      </c>
      <c r="B9" s="493"/>
      <c r="C9" s="493"/>
      <c r="D9" s="106">
        <v>634530</v>
      </c>
      <c r="E9" s="107">
        <v>672411</v>
      </c>
      <c r="F9" s="107">
        <v>709389</v>
      </c>
      <c r="G9" s="107">
        <v>715402</v>
      </c>
      <c r="H9" s="108">
        <v>749530</v>
      </c>
      <c r="I9" s="109"/>
      <c r="J9" s="110">
        <v>3.2</v>
      </c>
      <c r="K9" s="110">
        <v>3.3</v>
      </c>
      <c r="L9" s="110">
        <v>3.5</v>
      </c>
      <c r="M9" s="110">
        <v>3.5</v>
      </c>
      <c r="N9" s="111">
        <v>3.8</v>
      </c>
      <c r="O9" s="112">
        <v>-0.1</v>
      </c>
      <c r="P9" s="112">
        <v>6</v>
      </c>
      <c r="Q9" s="112">
        <v>5.5</v>
      </c>
      <c r="R9" s="112">
        <v>0.8</v>
      </c>
      <c r="S9" s="113">
        <v>4.8</v>
      </c>
    </row>
    <row r="10" spans="1:19" ht="15.75" customHeight="1" x14ac:dyDescent="0.35">
      <c r="A10" s="493" t="s">
        <v>93</v>
      </c>
      <c r="B10" s="493"/>
      <c r="C10" s="493"/>
      <c r="D10" s="106">
        <v>1456504</v>
      </c>
      <c r="E10" s="107">
        <v>1542034</v>
      </c>
      <c r="F10" s="107">
        <v>1418817</v>
      </c>
      <c r="G10" s="107">
        <v>1614624</v>
      </c>
      <c r="H10" s="108">
        <v>1580356</v>
      </c>
      <c r="I10" s="109"/>
      <c r="J10" s="110">
        <v>7.3</v>
      </c>
      <c r="K10" s="110">
        <v>7.6</v>
      </c>
      <c r="L10" s="110">
        <v>6.9</v>
      </c>
      <c r="M10" s="110">
        <v>7.9</v>
      </c>
      <c r="N10" s="111">
        <v>8</v>
      </c>
      <c r="O10" s="112">
        <v>5.5</v>
      </c>
      <c r="P10" s="112">
        <v>5.9</v>
      </c>
      <c r="Q10" s="112">
        <v>-8</v>
      </c>
      <c r="R10" s="112">
        <v>13.8</v>
      </c>
      <c r="S10" s="113">
        <v>-2.1</v>
      </c>
    </row>
    <row r="11" spans="1:19" ht="15.75" customHeight="1" x14ac:dyDescent="0.35">
      <c r="A11" s="493" t="s">
        <v>94</v>
      </c>
      <c r="B11" s="493"/>
      <c r="C11" s="493"/>
      <c r="D11" s="106">
        <v>2780897</v>
      </c>
      <c r="E11" s="107">
        <v>2857296</v>
      </c>
      <c r="F11" s="107">
        <v>2833644</v>
      </c>
      <c r="G11" s="107">
        <v>2769737</v>
      </c>
      <c r="H11" s="108">
        <v>2611730</v>
      </c>
      <c r="I11" s="109"/>
      <c r="J11" s="110">
        <v>13.9</v>
      </c>
      <c r="K11" s="110">
        <v>14</v>
      </c>
      <c r="L11" s="110">
        <v>13.9</v>
      </c>
      <c r="M11" s="110">
        <v>13.5</v>
      </c>
      <c r="N11" s="111">
        <v>13.2</v>
      </c>
      <c r="O11" s="112">
        <v>-0.8</v>
      </c>
      <c r="P11" s="112">
        <v>2.7</v>
      </c>
      <c r="Q11" s="112">
        <v>-0.8</v>
      </c>
      <c r="R11" s="112">
        <v>-2.2999999999999998</v>
      </c>
      <c r="S11" s="113">
        <v>-5.7</v>
      </c>
    </row>
    <row r="12" spans="1:19" ht="15.75" customHeight="1" x14ac:dyDescent="0.35">
      <c r="A12" s="493" t="s">
        <v>95</v>
      </c>
      <c r="B12" s="493"/>
      <c r="C12" s="493"/>
      <c r="D12" s="106">
        <v>1475323</v>
      </c>
      <c r="E12" s="107">
        <v>1525103</v>
      </c>
      <c r="F12" s="107">
        <v>1538530</v>
      </c>
      <c r="G12" s="107">
        <v>1529214</v>
      </c>
      <c r="H12" s="108">
        <v>1236819</v>
      </c>
      <c r="I12" s="109"/>
      <c r="J12" s="110">
        <v>7.4</v>
      </c>
      <c r="K12" s="110">
        <v>7.5</v>
      </c>
      <c r="L12" s="110">
        <v>7.5</v>
      </c>
      <c r="M12" s="110">
        <v>7.4</v>
      </c>
      <c r="N12" s="111">
        <v>6.3</v>
      </c>
      <c r="O12" s="112">
        <v>-1.6</v>
      </c>
      <c r="P12" s="112">
        <v>3.4</v>
      </c>
      <c r="Q12" s="112">
        <v>0.9</v>
      </c>
      <c r="R12" s="112">
        <v>-0.6</v>
      </c>
      <c r="S12" s="113">
        <v>-19.100000000000001</v>
      </c>
    </row>
    <row r="13" spans="1:19" ht="15.75" customHeight="1" x14ac:dyDescent="0.35">
      <c r="A13" s="493" t="s">
        <v>96</v>
      </c>
      <c r="B13" s="493"/>
      <c r="C13" s="493"/>
      <c r="D13" s="106">
        <v>535381</v>
      </c>
      <c r="E13" s="107">
        <v>554741</v>
      </c>
      <c r="F13" s="107">
        <v>566553</v>
      </c>
      <c r="G13" s="107">
        <v>528744</v>
      </c>
      <c r="H13" s="108">
        <v>305891</v>
      </c>
      <c r="I13" s="109"/>
      <c r="J13" s="110">
        <v>2.7</v>
      </c>
      <c r="K13" s="110">
        <v>2.7</v>
      </c>
      <c r="L13" s="110">
        <v>2.8</v>
      </c>
      <c r="M13" s="110">
        <v>2.6</v>
      </c>
      <c r="N13" s="111">
        <v>1.6</v>
      </c>
      <c r="O13" s="112">
        <v>9.6999999999999993</v>
      </c>
      <c r="P13" s="112">
        <v>3.6</v>
      </c>
      <c r="Q13" s="112">
        <v>2.1</v>
      </c>
      <c r="R13" s="112">
        <v>-6.7</v>
      </c>
      <c r="S13" s="113">
        <v>-42.1</v>
      </c>
    </row>
    <row r="14" spans="1:19" ht="15.75" customHeight="1" x14ac:dyDescent="0.35">
      <c r="A14" s="493" t="s">
        <v>97</v>
      </c>
      <c r="B14" s="493"/>
      <c r="C14" s="493"/>
      <c r="D14" s="106">
        <v>665677</v>
      </c>
      <c r="E14" s="107">
        <v>647580</v>
      </c>
      <c r="F14" s="107">
        <v>653266</v>
      </c>
      <c r="G14" s="107">
        <v>641972</v>
      </c>
      <c r="H14" s="108">
        <v>653343</v>
      </c>
      <c r="I14" s="109"/>
      <c r="J14" s="110">
        <v>3.3</v>
      </c>
      <c r="K14" s="110">
        <v>3.2</v>
      </c>
      <c r="L14" s="110">
        <v>3.2</v>
      </c>
      <c r="M14" s="110">
        <v>3.1</v>
      </c>
      <c r="N14" s="111">
        <v>3.3</v>
      </c>
      <c r="O14" s="112">
        <v>0.1</v>
      </c>
      <c r="P14" s="112">
        <v>-2.7</v>
      </c>
      <c r="Q14" s="112">
        <v>0.9</v>
      </c>
      <c r="R14" s="112">
        <v>-1.7</v>
      </c>
      <c r="S14" s="113">
        <v>1.8</v>
      </c>
    </row>
    <row r="15" spans="1:19" ht="15.75" customHeight="1" x14ac:dyDescent="0.35">
      <c r="A15" s="493" t="s">
        <v>98</v>
      </c>
      <c r="B15" s="493"/>
      <c r="C15" s="493"/>
      <c r="D15" s="106">
        <v>618870</v>
      </c>
      <c r="E15" s="107">
        <v>626536</v>
      </c>
      <c r="F15" s="107">
        <v>645626</v>
      </c>
      <c r="G15" s="107">
        <v>650434</v>
      </c>
      <c r="H15" s="108">
        <v>614029</v>
      </c>
      <c r="I15" s="109"/>
      <c r="J15" s="110">
        <v>3.1</v>
      </c>
      <c r="K15" s="110">
        <v>3.1</v>
      </c>
      <c r="L15" s="110">
        <v>3.2</v>
      </c>
      <c r="M15" s="110">
        <v>3.2</v>
      </c>
      <c r="N15" s="111">
        <v>3.1</v>
      </c>
      <c r="O15" s="112">
        <v>-7.2</v>
      </c>
      <c r="P15" s="112">
        <v>1.2</v>
      </c>
      <c r="Q15" s="112">
        <v>3</v>
      </c>
      <c r="R15" s="112">
        <v>0.7</v>
      </c>
      <c r="S15" s="113">
        <v>-5.6</v>
      </c>
    </row>
    <row r="16" spans="1:19" ht="15.75" customHeight="1" x14ac:dyDescent="0.35">
      <c r="A16" s="493" t="s">
        <v>99</v>
      </c>
      <c r="B16" s="493"/>
      <c r="C16" s="493"/>
      <c r="D16" s="106">
        <v>2239426</v>
      </c>
      <c r="E16" s="107">
        <v>2262059</v>
      </c>
      <c r="F16" s="107">
        <v>2267636</v>
      </c>
      <c r="G16" s="107">
        <v>2291700</v>
      </c>
      <c r="H16" s="108">
        <v>2321219</v>
      </c>
      <c r="I16" s="109"/>
      <c r="J16" s="110">
        <v>11.2</v>
      </c>
      <c r="K16" s="110">
        <v>11.1</v>
      </c>
      <c r="L16" s="110">
        <v>11.1</v>
      </c>
      <c r="M16" s="110">
        <v>11.1</v>
      </c>
      <c r="N16" s="111">
        <v>11.8</v>
      </c>
      <c r="O16" s="112">
        <v>0.1</v>
      </c>
      <c r="P16" s="112">
        <v>1</v>
      </c>
      <c r="Q16" s="112">
        <v>0.2</v>
      </c>
      <c r="R16" s="112">
        <v>1.1000000000000001</v>
      </c>
      <c r="S16" s="113">
        <v>1.3</v>
      </c>
    </row>
    <row r="17" spans="1:19" ht="15.75" customHeight="1" x14ac:dyDescent="0.35">
      <c r="A17" s="502" t="s">
        <v>100</v>
      </c>
      <c r="B17" s="502"/>
      <c r="C17" s="502"/>
      <c r="D17" s="106">
        <v>1484070</v>
      </c>
      <c r="E17" s="107">
        <v>1483557</v>
      </c>
      <c r="F17" s="107">
        <v>1512662</v>
      </c>
      <c r="G17" s="107">
        <v>1528476</v>
      </c>
      <c r="H17" s="108">
        <v>1524206</v>
      </c>
      <c r="I17" s="109"/>
      <c r="J17" s="110">
        <v>7.4</v>
      </c>
      <c r="K17" s="110">
        <v>7.3</v>
      </c>
      <c r="L17" s="110">
        <v>7.4</v>
      </c>
      <c r="M17" s="110">
        <v>7.4</v>
      </c>
      <c r="N17" s="111">
        <v>7.7</v>
      </c>
      <c r="O17" s="112">
        <v>1.7</v>
      </c>
      <c r="P17" s="112">
        <v>-1.0000000000000001E-9</v>
      </c>
      <c r="Q17" s="112">
        <v>2</v>
      </c>
      <c r="R17" s="112">
        <v>1</v>
      </c>
      <c r="S17" s="113">
        <v>-0.3</v>
      </c>
    </row>
    <row r="18" spans="1:19" ht="15.75" customHeight="1" x14ac:dyDescent="0.35">
      <c r="A18" s="493" t="s">
        <v>101</v>
      </c>
      <c r="B18" s="493"/>
      <c r="C18" s="493"/>
      <c r="D18" s="106">
        <v>1369013</v>
      </c>
      <c r="E18" s="107">
        <v>1400446</v>
      </c>
      <c r="F18" s="107">
        <v>1415789</v>
      </c>
      <c r="G18" s="107">
        <v>1429045</v>
      </c>
      <c r="H18" s="108">
        <v>1382492</v>
      </c>
      <c r="I18" s="109"/>
      <c r="J18" s="110">
        <v>6.9</v>
      </c>
      <c r="K18" s="110">
        <v>6.9</v>
      </c>
      <c r="L18" s="110">
        <v>6.9</v>
      </c>
      <c r="M18" s="110">
        <v>7</v>
      </c>
      <c r="N18" s="111">
        <v>7</v>
      </c>
      <c r="O18" s="112">
        <v>1</v>
      </c>
      <c r="P18" s="112">
        <v>2.2999999999999998</v>
      </c>
      <c r="Q18" s="112">
        <v>1.1000000000000001</v>
      </c>
      <c r="R18" s="112">
        <v>0.9</v>
      </c>
      <c r="S18" s="113">
        <v>-3.3</v>
      </c>
    </row>
    <row r="19" spans="1:19" ht="15.75" customHeight="1" x14ac:dyDescent="0.35">
      <c r="A19" s="529" t="s">
        <v>102</v>
      </c>
      <c r="B19" s="529"/>
      <c r="C19" s="493"/>
      <c r="D19" s="106">
        <v>823419</v>
      </c>
      <c r="E19" s="107">
        <v>823294</v>
      </c>
      <c r="F19" s="107">
        <v>820282</v>
      </c>
      <c r="G19" s="107">
        <v>826050</v>
      </c>
      <c r="H19" s="108">
        <v>823784</v>
      </c>
      <c r="I19" s="109"/>
      <c r="J19" s="110">
        <v>4.0999999999999996</v>
      </c>
      <c r="K19" s="110">
        <v>4</v>
      </c>
      <c r="L19" s="110">
        <v>4</v>
      </c>
      <c r="M19" s="110">
        <v>4</v>
      </c>
      <c r="N19" s="111">
        <v>4.2</v>
      </c>
      <c r="O19" s="112">
        <v>0.3</v>
      </c>
      <c r="P19" s="112">
        <v>-1.0000000000000001E-9</v>
      </c>
      <c r="Q19" s="112">
        <v>-0.4</v>
      </c>
      <c r="R19" s="112">
        <v>0.7</v>
      </c>
      <c r="S19" s="113">
        <v>-0.3</v>
      </c>
    </row>
    <row r="20" spans="1:19" ht="15.75" customHeight="1" x14ac:dyDescent="0.35">
      <c r="A20" s="529" t="s">
        <v>103</v>
      </c>
      <c r="B20" s="529"/>
      <c r="C20" s="493"/>
      <c r="D20" s="106">
        <v>2180589</v>
      </c>
      <c r="E20" s="107">
        <v>2174404</v>
      </c>
      <c r="F20" s="107">
        <v>2200696</v>
      </c>
      <c r="G20" s="107">
        <v>2258612</v>
      </c>
      <c r="H20" s="108">
        <v>2244333</v>
      </c>
      <c r="I20" s="109"/>
      <c r="J20" s="110">
        <v>10.9</v>
      </c>
      <c r="K20" s="110">
        <v>10.7</v>
      </c>
      <c r="L20" s="110">
        <v>10.8</v>
      </c>
      <c r="M20" s="110">
        <v>11</v>
      </c>
      <c r="N20" s="111">
        <v>11.4</v>
      </c>
      <c r="O20" s="112">
        <v>1.9</v>
      </c>
      <c r="P20" s="112">
        <v>-0.3</v>
      </c>
      <c r="Q20" s="112">
        <v>1.2</v>
      </c>
      <c r="R20" s="112">
        <v>2.6</v>
      </c>
      <c r="S20" s="113">
        <v>-0.6</v>
      </c>
    </row>
    <row r="21" spans="1:19" ht="15.75" customHeight="1" x14ac:dyDescent="0.35">
      <c r="A21" s="529" t="s">
        <v>104</v>
      </c>
      <c r="B21" s="529"/>
      <c r="C21" s="493"/>
      <c r="D21" s="106">
        <v>808182</v>
      </c>
      <c r="E21" s="107">
        <v>832832</v>
      </c>
      <c r="F21" s="107">
        <v>842571</v>
      </c>
      <c r="G21" s="107">
        <v>845164</v>
      </c>
      <c r="H21" s="108">
        <v>760486</v>
      </c>
      <c r="I21" s="109"/>
      <c r="J21" s="110">
        <v>4</v>
      </c>
      <c r="K21" s="110">
        <v>4.0999999999999996</v>
      </c>
      <c r="L21" s="110">
        <v>4.0999999999999996</v>
      </c>
      <c r="M21" s="110">
        <v>4.0999999999999996</v>
      </c>
      <c r="N21" s="111">
        <v>3.9</v>
      </c>
      <c r="O21" s="112">
        <v>-2</v>
      </c>
      <c r="P21" s="112">
        <v>3.1</v>
      </c>
      <c r="Q21" s="112">
        <v>1.2</v>
      </c>
      <c r="R21" s="112">
        <v>0.3</v>
      </c>
      <c r="S21" s="113">
        <v>-10</v>
      </c>
    </row>
    <row r="22" spans="1:19" ht="15.75" customHeight="1" x14ac:dyDescent="0.35">
      <c r="A22" s="529" t="s">
        <v>105</v>
      </c>
      <c r="B22" s="504"/>
      <c r="C22" s="530"/>
      <c r="D22" s="106">
        <v>298566</v>
      </c>
      <c r="E22" s="107">
        <v>332930</v>
      </c>
      <c r="F22" s="107">
        <v>355795</v>
      </c>
      <c r="G22" s="107">
        <v>354476</v>
      </c>
      <c r="H22" s="108">
        <v>346493</v>
      </c>
      <c r="I22" s="109"/>
      <c r="J22" s="110">
        <v>1.5</v>
      </c>
      <c r="K22" s="110">
        <v>1.6</v>
      </c>
      <c r="L22" s="110">
        <v>1.7</v>
      </c>
      <c r="M22" s="110">
        <v>1.7</v>
      </c>
      <c r="N22" s="111">
        <v>1.8</v>
      </c>
      <c r="O22" s="112">
        <v>-12.7</v>
      </c>
      <c r="P22" s="112">
        <v>11.5</v>
      </c>
      <c r="Q22" s="112">
        <v>6.9</v>
      </c>
      <c r="R22" s="112">
        <v>-0.4</v>
      </c>
      <c r="S22" s="113">
        <v>-2.2999999999999998</v>
      </c>
    </row>
    <row r="23" spans="1:19" ht="15.75" customHeight="1" x14ac:dyDescent="0.35">
      <c r="A23" s="493" t="s">
        <v>106</v>
      </c>
      <c r="B23" s="504"/>
      <c r="C23" s="530"/>
      <c r="D23" s="106">
        <v>153230</v>
      </c>
      <c r="E23" s="107">
        <v>144308</v>
      </c>
      <c r="F23" s="107">
        <v>150990</v>
      </c>
      <c r="G23" s="107">
        <v>164794</v>
      </c>
      <c r="H23" s="108">
        <v>183128</v>
      </c>
      <c r="I23" s="109"/>
      <c r="J23" s="110">
        <v>0.8</v>
      </c>
      <c r="K23" s="110">
        <v>0.7</v>
      </c>
      <c r="L23" s="110">
        <v>0.7</v>
      </c>
      <c r="M23" s="110">
        <v>0.8</v>
      </c>
      <c r="N23" s="111">
        <v>0.9</v>
      </c>
      <c r="O23" s="112">
        <v>-6</v>
      </c>
      <c r="P23" s="112">
        <v>-5.8</v>
      </c>
      <c r="Q23" s="112">
        <v>4.5999999999999996</v>
      </c>
      <c r="R23" s="112">
        <v>9.1</v>
      </c>
      <c r="S23" s="113">
        <v>11.1</v>
      </c>
    </row>
    <row r="24" spans="1:19" ht="15.75" customHeight="1" x14ac:dyDescent="0.35">
      <c r="A24" s="509" t="s">
        <v>107</v>
      </c>
      <c r="B24" s="510"/>
      <c r="C24" s="510"/>
      <c r="D24" s="114">
        <v>19959895</v>
      </c>
      <c r="E24" s="115">
        <v>20380320</v>
      </c>
      <c r="F24" s="115">
        <v>20431461</v>
      </c>
      <c r="G24" s="115">
        <v>20561714</v>
      </c>
      <c r="H24" s="116">
        <v>19725624</v>
      </c>
      <c r="I24" s="109"/>
      <c r="J24" s="117">
        <v>100</v>
      </c>
      <c r="K24" s="117">
        <v>100</v>
      </c>
      <c r="L24" s="117">
        <v>100</v>
      </c>
      <c r="M24" s="117">
        <v>100</v>
      </c>
      <c r="N24" s="118">
        <v>100</v>
      </c>
      <c r="O24" s="119">
        <v>-0.2</v>
      </c>
      <c r="P24" s="119">
        <v>2.1</v>
      </c>
      <c r="Q24" s="119">
        <v>0.3</v>
      </c>
      <c r="R24" s="119">
        <v>0.6</v>
      </c>
      <c r="S24" s="120">
        <v>-4.0999999999999996</v>
      </c>
    </row>
    <row r="25" spans="1:19" ht="24" customHeight="1" x14ac:dyDescent="0.35">
      <c r="A25" s="121"/>
      <c r="D25" s="122"/>
      <c r="E25" s="122"/>
      <c r="F25" s="122"/>
      <c r="G25" s="122"/>
      <c r="H25" s="122"/>
      <c r="J25" s="123"/>
      <c r="K25" s="123"/>
      <c r="L25" s="123"/>
      <c r="M25" s="123"/>
      <c r="N25" s="123"/>
    </row>
    <row r="26" spans="1:19" ht="18" customHeight="1" thickBot="1" x14ac:dyDescent="0.4">
      <c r="A26" s="91" t="s">
        <v>108</v>
      </c>
      <c r="B26" s="92"/>
      <c r="C26" s="92"/>
      <c r="D26" s="124"/>
      <c r="E26" s="124"/>
      <c r="F26" s="124"/>
      <c r="G26" s="124"/>
      <c r="H26" s="124"/>
      <c r="J26" s="93"/>
      <c r="K26" s="93"/>
      <c r="L26" s="93"/>
      <c r="M26" s="93"/>
      <c r="N26" s="93"/>
      <c r="O26" s="93"/>
      <c r="P26" s="93"/>
      <c r="Q26" s="93"/>
      <c r="R26" s="93"/>
      <c r="S26" s="93"/>
    </row>
    <row r="27" spans="1:19" ht="15.75" customHeight="1" thickTop="1" x14ac:dyDescent="0.35">
      <c r="A27" s="524" t="s">
        <v>109</v>
      </c>
      <c r="B27" s="525"/>
      <c r="C27" s="526"/>
      <c r="D27" s="521" t="s">
        <v>80</v>
      </c>
      <c r="E27" s="513"/>
      <c r="F27" s="513"/>
      <c r="G27" s="513"/>
      <c r="H27" s="516"/>
      <c r="I27" s="94"/>
      <c r="J27" s="513" t="s">
        <v>81</v>
      </c>
      <c r="K27" s="513"/>
      <c r="L27" s="513"/>
      <c r="M27" s="513"/>
      <c r="N27" s="516"/>
      <c r="O27" s="521" t="s">
        <v>82</v>
      </c>
      <c r="P27" s="513"/>
      <c r="Q27" s="513"/>
      <c r="R27" s="513"/>
      <c r="S27" s="513"/>
    </row>
    <row r="28" spans="1:19" ht="15.75" customHeight="1" x14ac:dyDescent="0.35">
      <c r="A28" s="527"/>
      <c r="B28" s="527"/>
      <c r="C28" s="528"/>
      <c r="D28" s="95" t="s">
        <v>83</v>
      </c>
      <c r="E28" s="95" t="s">
        <v>84</v>
      </c>
      <c r="F28" s="95" t="s">
        <v>85</v>
      </c>
      <c r="G28" s="95" t="s">
        <v>86</v>
      </c>
      <c r="H28" s="96" t="s">
        <v>87</v>
      </c>
      <c r="I28" s="94"/>
      <c r="J28" s="97" t="s">
        <v>83</v>
      </c>
      <c r="K28" s="95" t="s">
        <v>84</v>
      </c>
      <c r="L28" s="95" t="s">
        <v>85</v>
      </c>
      <c r="M28" s="95" t="s">
        <v>86</v>
      </c>
      <c r="N28" s="96" t="s">
        <v>87</v>
      </c>
      <c r="O28" s="95" t="s">
        <v>83</v>
      </c>
      <c r="P28" s="95" t="s">
        <v>84</v>
      </c>
      <c r="Q28" s="95" t="s">
        <v>85</v>
      </c>
      <c r="R28" s="95" t="s">
        <v>86</v>
      </c>
      <c r="S28" s="98" t="s">
        <v>87</v>
      </c>
    </row>
    <row r="29" spans="1:19" ht="15.75" customHeight="1" x14ac:dyDescent="0.35">
      <c r="A29" s="491" t="s">
        <v>110</v>
      </c>
      <c r="B29" s="519"/>
      <c r="C29" s="520"/>
      <c r="D29" s="99">
        <v>9802242</v>
      </c>
      <c r="E29" s="107">
        <v>10050694</v>
      </c>
      <c r="F29" s="107">
        <v>10288860</v>
      </c>
      <c r="G29" s="107">
        <v>10614825</v>
      </c>
      <c r="H29" s="108">
        <v>10488929</v>
      </c>
      <c r="I29" s="94"/>
      <c r="J29" s="110">
        <v>67.5</v>
      </c>
      <c r="K29" s="110">
        <v>67.599999999999994</v>
      </c>
      <c r="L29" s="110">
        <v>69.400000000000006</v>
      </c>
      <c r="M29" s="110">
        <v>70.8</v>
      </c>
      <c r="N29" s="111">
        <v>74.900000000000006</v>
      </c>
      <c r="O29" s="125">
        <v>1.2</v>
      </c>
      <c r="P29" s="125">
        <v>2.5</v>
      </c>
      <c r="Q29" s="125">
        <v>2.4</v>
      </c>
      <c r="R29" s="125">
        <v>3.2</v>
      </c>
      <c r="S29" s="126">
        <v>-1.2</v>
      </c>
    </row>
    <row r="30" spans="1:19" ht="15.75" customHeight="1" x14ac:dyDescent="0.35">
      <c r="A30" s="493" t="s">
        <v>111</v>
      </c>
      <c r="B30" s="504"/>
      <c r="C30" s="505"/>
      <c r="D30" s="106">
        <v>676641</v>
      </c>
      <c r="E30" s="107">
        <v>699664</v>
      </c>
      <c r="F30" s="107">
        <v>750593</v>
      </c>
      <c r="G30" s="107">
        <v>718770</v>
      </c>
      <c r="H30" s="108">
        <v>685590</v>
      </c>
      <c r="I30" s="94"/>
      <c r="J30" s="110">
        <v>4.7</v>
      </c>
      <c r="K30" s="110">
        <v>4.7</v>
      </c>
      <c r="L30" s="110">
        <v>5.0999999999999996</v>
      </c>
      <c r="M30" s="110">
        <v>4.8</v>
      </c>
      <c r="N30" s="111">
        <v>4.9000000000000004</v>
      </c>
      <c r="O30" s="125">
        <v>-2.2000000000000002</v>
      </c>
      <c r="P30" s="125">
        <v>3.4</v>
      </c>
      <c r="Q30" s="125">
        <v>7.3</v>
      </c>
      <c r="R30" s="125">
        <v>-4.2</v>
      </c>
      <c r="S30" s="126">
        <v>-4.5999999999999996</v>
      </c>
    </row>
    <row r="31" spans="1:19" ht="15.75" customHeight="1" x14ac:dyDescent="0.35">
      <c r="A31" s="487" t="s">
        <v>112</v>
      </c>
      <c r="B31" s="522"/>
      <c r="C31" s="523"/>
      <c r="D31" s="106">
        <v>4034049</v>
      </c>
      <c r="E31" s="107">
        <v>4107515</v>
      </c>
      <c r="F31" s="107">
        <v>3790560</v>
      </c>
      <c r="G31" s="107">
        <v>3662053</v>
      </c>
      <c r="H31" s="108">
        <v>2836971</v>
      </c>
      <c r="I31" s="94"/>
      <c r="J31" s="110">
        <v>27.8</v>
      </c>
      <c r="K31" s="110">
        <v>27.6</v>
      </c>
      <c r="L31" s="110">
        <v>25.6</v>
      </c>
      <c r="M31" s="110">
        <v>24.4</v>
      </c>
      <c r="N31" s="111">
        <v>20.2</v>
      </c>
      <c r="O31" s="125">
        <v>-5.2</v>
      </c>
      <c r="P31" s="125">
        <v>1.8</v>
      </c>
      <c r="Q31" s="125">
        <v>-7.7</v>
      </c>
      <c r="R31" s="112">
        <v>-3.4</v>
      </c>
      <c r="S31" s="126">
        <v>-22.5</v>
      </c>
    </row>
    <row r="32" spans="1:19" ht="15.75" customHeight="1" x14ac:dyDescent="0.35">
      <c r="A32" s="509" t="s">
        <v>113</v>
      </c>
      <c r="B32" s="510"/>
      <c r="C32" s="511"/>
      <c r="D32" s="114">
        <v>14512932</v>
      </c>
      <c r="E32" s="115">
        <v>14857873</v>
      </c>
      <c r="F32" s="115">
        <v>14830013</v>
      </c>
      <c r="G32" s="115">
        <v>14995648</v>
      </c>
      <c r="H32" s="116">
        <v>14011490</v>
      </c>
      <c r="I32" s="94"/>
      <c r="J32" s="117">
        <v>100</v>
      </c>
      <c r="K32" s="117">
        <v>100</v>
      </c>
      <c r="L32" s="117">
        <v>100</v>
      </c>
      <c r="M32" s="117">
        <v>100</v>
      </c>
      <c r="N32" s="118">
        <v>100</v>
      </c>
      <c r="O32" s="119">
        <v>-0.8</v>
      </c>
      <c r="P32" s="119">
        <v>2.4</v>
      </c>
      <c r="Q32" s="119">
        <v>-0.2</v>
      </c>
      <c r="R32" s="119">
        <v>1.1000000000000001</v>
      </c>
      <c r="S32" s="127">
        <v>-6.6</v>
      </c>
    </row>
    <row r="33" spans="1:19" ht="24" customHeight="1" x14ac:dyDescent="0.35"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</row>
    <row r="34" spans="1:19" ht="18" customHeight="1" thickBot="1" x14ac:dyDescent="0.4">
      <c r="A34" s="91" t="s">
        <v>114</v>
      </c>
      <c r="B34" s="92"/>
      <c r="C34" s="92"/>
      <c r="D34" s="92"/>
      <c r="E34" s="123"/>
      <c r="F34" s="123"/>
      <c r="G34" s="123"/>
      <c r="H34" s="123"/>
      <c r="I34" s="123"/>
      <c r="J34" s="123"/>
      <c r="K34" s="123"/>
      <c r="L34" s="123"/>
      <c r="M34" s="123"/>
      <c r="N34" s="123"/>
    </row>
    <row r="35" spans="1:19" ht="15.75" customHeight="1" thickTop="1" x14ac:dyDescent="0.35">
      <c r="A35" s="524" t="s">
        <v>109</v>
      </c>
      <c r="B35" s="525"/>
      <c r="C35" s="526"/>
      <c r="D35" s="521" t="s">
        <v>80</v>
      </c>
      <c r="E35" s="513"/>
      <c r="F35" s="513"/>
      <c r="G35" s="513"/>
      <c r="H35" s="516"/>
      <c r="I35" s="94"/>
      <c r="J35" s="513" t="s">
        <v>81</v>
      </c>
      <c r="K35" s="513"/>
      <c r="L35" s="513"/>
      <c r="M35" s="513"/>
      <c r="N35" s="516"/>
      <c r="O35" s="521" t="s">
        <v>82</v>
      </c>
      <c r="P35" s="513"/>
      <c r="Q35" s="513"/>
      <c r="R35" s="513"/>
      <c r="S35" s="513"/>
    </row>
    <row r="36" spans="1:19" ht="15.75" customHeight="1" x14ac:dyDescent="0.35">
      <c r="A36" s="527"/>
      <c r="B36" s="527"/>
      <c r="C36" s="528"/>
      <c r="D36" s="95" t="s">
        <v>83</v>
      </c>
      <c r="E36" s="95" t="s">
        <v>84</v>
      </c>
      <c r="F36" s="95" t="s">
        <v>85</v>
      </c>
      <c r="G36" s="95" t="s">
        <v>86</v>
      </c>
      <c r="H36" s="96" t="s">
        <v>87</v>
      </c>
      <c r="I36" s="94"/>
      <c r="J36" s="97" t="s">
        <v>83</v>
      </c>
      <c r="K36" s="95" t="s">
        <v>84</v>
      </c>
      <c r="L36" s="95" t="s">
        <v>85</v>
      </c>
      <c r="M36" s="95" t="s">
        <v>86</v>
      </c>
      <c r="N36" s="96" t="s">
        <v>87</v>
      </c>
      <c r="O36" s="95" t="s">
        <v>83</v>
      </c>
      <c r="P36" s="95" t="s">
        <v>84</v>
      </c>
      <c r="Q36" s="95" t="s">
        <v>85</v>
      </c>
      <c r="R36" s="95" t="s">
        <v>86</v>
      </c>
      <c r="S36" s="98" t="s">
        <v>87</v>
      </c>
    </row>
    <row r="37" spans="1:19" ht="15.75" customHeight="1" x14ac:dyDescent="0.35">
      <c r="A37" s="491" t="s">
        <v>115</v>
      </c>
      <c r="B37" s="519"/>
      <c r="C37" s="520"/>
      <c r="D37" s="99">
        <v>11960708</v>
      </c>
      <c r="E37" s="107">
        <v>12053103</v>
      </c>
      <c r="F37" s="107">
        <v>11987961</v>
      </c>
      <c r="G37" s="107">
        <v>11822246</v>
      </c>
      <c r="H37" s="108">
        <v>11265463</v>
      </c>
      <c r="I37" s="94"/>
      <c r="J37" s="112">
        <v>59.9</v>
      </c>
      <c r="K37" s="112">
        <v>59.1</v>
      </c>
      <c r="L37" s="112">
        <v>58.7</v>
      </c>
      <c r="M37" s="112">
        <v>57.5</v>
      </c>
      <c r="N37" s="128">
        <v>57.1</v>
      </c>
      <c r="O37" s="125">
        <v>-1.6</v>
      </c>
      <c r="P37" s="104">
        <v>0.8</v>
      </c>
      <c r="Q37" s="104">
        <v>-0.5</v>
      </c>
      <c r="R37" s="104">
        <v>-1.4</v>
      </c>
      <c r="S37" s="128">
        <v>-4.7</v>
      </c>
    </row>
    <row r="38" spans="1:19" ht="15.75" customHeight="1" x14ac:dyDescent="0.35">
      <c r="A38" s="493" t="s">
        <v>116</v>
      </c>
      <c r="B38" s="504"/>
      <c r="C38" s="505"/>
      <c r="D38" s="106">
        <v>3849729</v>
      </c>
      <c r="E38" s="107">
        <v>3900956</v>
      </c>
      <c r="F38" s="107">
        <v>3946826</v>
      </c>
      <c r="G38" s="107">
        <v>3997544</v>
      </c>
      <c r="H38" s="108">
        <v>4028690</v>
      </c>
      <c r="I38" s="94"/>
      <c r="J38" s="112">
        <v>19.3</v>
      </c>
      <c r="K38" s="112">
        <v>19.100000000000001</v>
      </c>
      <c r="L38" s="112">
        <v>19.3</v>
      </c>
      <c r="M38" s="112">
        <v>19.399999999999999</v>
      </c>
      <c r="N38" s="128">
        <v>20.399999999999999</v>
      </c>
      <c r="O38" s="125">
        <v>0.2</v>
      </c>
      <c r="P38" s="125">
        <v>1.3</v>
      </c>
      <c r="Q38" s="125">
        <v>1.2</v>
      </c>
      <c r="R38" s="125">
        <v>1.3</v>
      </c>
      <c r="S38" s="128">
        <v>0.8</v>
      </c>
    </row>
    <row r="39" spans="1:19" ht="15.75" customHeight="1" x14ac:dyDescent="0.35">
      <c r="A39" s="493" t="s">
        <v>117</v>
      </c>
      <c r="B39" s="504"/>
      <c r="C39" s="505"/>
      <c r="D39" s="106">
        <v>3855914.4267118927</v>
      </c>
      <c r="E39" s="107">
        <v>3801517.0789205576</v>
      </c>
      <c r="F39" s="107">
        <v>3804222.5176099325</v>
      </c>
      <c r="G39" s="107">
        <v>4078008.3097582138</v>
      </c>
      <c r="H39" s="108">
        <v>4078225</v>
      </c>
      <c r="I39" s="109"/>
      <c r="J39" s="112">
        <v>19.3</v>
      </c>
      <c r="K39" s="112">
        <v>18.7</v>
      </c>
      <c r="L39" s="112">
        <v>18.600000000000001</v>
      </c>
      <c r="M39" s="112">
        <v>19.8</v>
      </c>
      <c r="N39" s="128">
        <v>20.7</v>
      </c>
      <c r="O39" s="125">
        <v>-1.9</v>
      </c>
      <c r="P39" s="125">
        <v>-1.4</v>
      </c>
      <c r="Q39" s="125">
        <v>0.1</v>
      </c>
      <c r="R39" s="125">
        <v>7.2</v>
      </c>
      <c r="S39" s="128">
        <v>0</v>
      </c>
    </row>
    <row r="40" spans="1:19" ht="15.75" customHeight="1" x14ac:dyDescent="0.35">
      <c r="A40" s="506" t="s">
        <v>118</v>
      </c>
      <c r="B40" s="507"/>
      <c r="C40" s="508"/>
      <c r="D40" s="129">
        <v>293543.57328810543</v>
      </c>
      <c r="E40" s="130">
        <v>624743.92107944191</v>
      </c>
      <c r="F40" s="130">
        <v>692451.48239006847</v>
      </c>
      <c r="G40" s="130">
        <v>663915.69024178758</v>
      </c>
      <c r="H40" s="131">
        <v>353246</v>
      </c>
      <c r="I40" s="132"/>
      <c r="J40" s="112">
        <v>1.5</v>
      </c>
      <c r="K40" s="112">
        <v>3.1</v>
      </c>
      <c r="L40" s="112">
        <v>3.4</v>
      </c>
      <c r="M40" s="112">
        <v>3.2</v>
      </c>
      <c r="N40" s="128">
        <v>1.8</v>
      </c>
      <c r="O40" s="125">
        <v>395</v>
      </c>
      <c r="P40" s="125">
        <v>112.8</v>
      </c>
      <c r="Q40" s="125">
        <v>10.8</v>
      </c>
      <c r="R40" s="125">
        <v>-4.0999999999999996</v>
      </c>
      <c r="S40" s="128">
        <v>-46.8</v>
      </c>
    </row>
    <row r="41" spans="1:19" ht="15.75" customHeight="1" x14ac:dyDescent="0.35">
      <c r="A41" s="509" t="s">
        <v>119</v>
      </c>
      <c r="B41" s="510"/>
      <c r="C41" s="511"/>
      <c r="D41" s="106">
        <v>19959895</v>
      </c>
      <c r="E41" s="107">
        <v>20380320</v>
      </c>
      <c r="F41" s="107">
        <v>20431461</v>
      </c>
      <c r="G41" s="107">
        <v>20561714</v>
      </c>
      <c r="H41" s="108">
        <v>19725624</v>
      </c>
      <c r="I41" s="109"/>
      <c r="J41" s="112">
        <v>100</v>
      </c>
      <c r="K41" s="112">
        <v>100</v>
      </c>
      <c r="L41" s="112">
        <v>100</v>
      </c>
      <c r="M41" s="112">
        <v>100</v>
      </c>
      <c r="N41" s="128">
        <v>100</v>
      </c>
      <c r="O41" s="125">
        <v>-0.2</v>
      </c>
      <c r="P41" s="125">
        <v>2.1</v>
      </c>
      <c r="Q41" s="125">
        <v>0.3</v>
      </c>
      <c r="R41" s="125">
        <v>0.6</v>
      </c>
      <c r="S41" s="128">
        <v>-4.0999999999999996</v>
      </c>
    </row>
    <row r="42" spans="1:19" ht="15.75" customHeight="1" x14ac:dyDescent="0.35">
      <c r="A42" s="509" t="s">
        <v>120</v>
      </c>
      <c r="B42" s="510"/>
      <c r="C42" s="511"/>
      <c r="D42" s="106">
        <v>243533</v>
      </c>
      <c r="E42" s="107">
        <v>241307</v>
      </c>
      <c r="F42" s="107">
        <v>281314</v>
      </c>
      <c r="G42" s="107">
        <v>321684</v>
      </c>
      <c r="H42" s="108">
        <v>254985</v>
      </c>
      <c r="I42" s="109"/>
      <c r="J42" s="112">
        <v>1.2</v>
      </c>
      <c r="K42" s="112">
        <v>1.2</v>
      </c>
      <c r="L42" s="112">
        <v>1.4</v>
      </c>
      <c r="M42" s="112">
        <v>1.6</v>
      </c>
      <c r="N42" s="128">
        <v>1.3</v>
      </c>
      <c r="O42" s="125">
        <v>-32.299999999999997</v>
      </c>
      <c r="P42" s="112">
        <v>-0.9</v>
      </c>
      <c r="Q42" s="125">
        <v>16.600000000000001</v>
      </c>
      <c r="R42" s="125">
        <v>14.4</v>
      </c>
      <c r="S42" s="128">
        <v>-20.7</v>
      </c>
    </row>
    <row r="43" spans="1:19" ht="15.75" customHeight="1" x14ac:dyDescent="0.35">
      <c r="A43" s="509" t="s">
        <v>121</v>
      </c>
      <c r="B43" s="510"/>
      <c r="C43" s="511"/>
      <c r="D43" s="114">
        <v>20203428</v>
      </c>
      <c r="E43" s="115">
        <v>20621627</v>
      </c>
      <c r="F43" s="115">
        <v>20712775</v>
      </c>
      <c r="G43" s="115">
        <v>20883398</v>
      </c>
      <c r="H43" s="116">
        <v>19980609</v>
      </c>
      <c r="I43" s="109"/>
      <c r="J43" s="119">
        <v>101.2</v>
      </c>
      <c r="K43" s="119">
        <v>101.2</v>
      </c>
      <c r="L43" s="119">
        <v>101.4</v>
      </c>
      <c r="M43" s="119">
        <v>101.6</v>
      </c>
      <c r="N43" s="127">
        <v>101.3</v>
      </c>
      <c r="O43" s="119">
        <v>-0.7</v>
      </c>
      <c r="P43" s="119">
        <v>2.1</v>
      </c>
      <c r="Q43" s="119">
        <v>0.4</v>
      </c>
      <c r="R43" s="119">
        <v>0.8</v>
      </c>
      <c r="S43" s="127">
        <v>-4.3</v>
      </c>
    </row>
    <row r="44" spans="1:19" ht="24" customHeight="1" x14ac:dyDescent="0.35">
      <c r="D44" s="123"/>
      <c r="E44" s="123"/>
      <c r="F44" s="123"/>
      <c r="G44" s="123"/>
      <c r="H44" s="123"/>
      <c r="J44" s="123"/>
      <c r="K44" s="123"/>
      <c r="L44" s="123"/>
      <c r="M44" s="123"/>
      <c r="N44" s="123"/>
      <c r="S44" s="123"/>
    </row>
    <row r="45" spans="1:19" ht="18" customHeight="1" thickBot="1" x14ac:dyDescent="0.4">
      <c r="A45" s="91" t="s">
        <v>122</v>
      </c>
      <c r="B45" s="92"/>
      <c r="C45" s="92"/>
      <c r="D45" s="93"/>
      <c r="E45" s="93"/>
      <c r="F45" s="93"/>
      <c r="G45" s="93"/>
      <c r="H45" s="93"/>
      <c r="J45" s="512"/>
      <c r="K45" s="512"/>
      <c r="L45" s="512"/>
      <c r="M45" s="512"/>
      <c r="N45" s="133"/>
      <c r="O45" s="134"/>
      <c r="P45" s="134"/>
      <c r="Q45" s="134"/>
      <c r="R45" s="93"/>
      <c r="S45" s="134"/>
    </row>
    <row r="46" spans="1:19" ht="15.75" customHeight="1" thickTop="1" x14ac:dyDescent="0.35">
      <c r="A46" s="513" t="s">
        <v>123</v>
      </c>
      <c r="B46" s="514"/>
      <c r="C46" s="515"/>
      <c r="D46" s="135" t="s">
        <v>83</v>
      </c>
      <c r="E46" s="135" t="s">
        <v>84</v>
      </c>
      <c r="F46" s="135" t="s">
        <v>85</v>
      </c>
      <c r="G46" s="135" t="s">
        <v>86</v>
      </c>
      <c r="H46" s="136" t="s">
        <v>87</v>
      </c>
      <c r="I46" s="94"/>
      <c r="J46" s="513" t="s">
        <v>124</v>
      </c>
      <c r="K46" s="513"/>
      <c r="L46" s="513"/>
      <c r="M46" s="513"/>
      <c r="N46" s="516"/>
      <c r="O46" s="135" t="s">
        <v>83</v>
      </c>
      <c r="P46" s="135" t="s">
        <v>84</v>
      </c>
      <c r="Q46" s="135" t="s">
        <v>85</v>
      </c>
      <c r="R46" s="135" t="s">
        <v>86</v>
      </c>
      <c r="S46" s="137" t="s">
        <v>87</v>
      </c>
    </row>
    <row r="47" spans="1:19" ht="15.75" customHeight="1" x14ac:dyDescent="0.35">
      <c r="A47" s="491" t="s">
        <v>125</v>
      </c>
      <c r="B47" s="492"/>
      <c r="C47" s="498"/>
      <c r="D47" s="107">
        <v>199599</v>
      </c>
      <c r="E47" s="107">
        <v>203803</v>
      </c>
      <c r="F47" s="107">
        <v>204315</v>
      </c>
      <c r="G47" s="107">
        <v>205617</v>
      </c>
      <c r="H47" s="108">
        <v>197256</v>
      </c>
      <c r="J47" s="517" t="s">
        <v>126</v>
      </c>
      <c r="K47" s="517"/>
      <c r="L47" s="517"/>
      <c r="M47" s="517"/>
      <c r="N47" s="518"/>
      <c r="O47" s="100">
        <v>2710</v>
      </c>
      <c r="P47" s="100">
        <v>2790</v>
      </c>
      <c r="Q47" s="138">
        <v>2802</v>
      </c>
      <c r="R47" s="138">
        <v>2851</v>
      </c>
      <c r="S47" s="108">
        <v>2682</v>
      </c>
    </row>
    <row r="48" spans="1:19" ht="15.75" customHeight="1" x14ac:dyDescent="0.35">
      <c r="A48" s="493" t="s">
        <v>127</v>
      </c>
      <c r="B48" s="504"/>
      <c r="C48" s="505"/>
      <c r="D48" s="107">
        <v>5448299</v>
      </c>
      <c r="E48" s="107">
        <v>5557125</v>
      </c>
      <c r="F48" s="107">
        <v>5565705</v>
      </c>
      <c r="G48" s="107">
        <v>5568363</v>
      </c>
      <c r="H48" s="108">
        <v>5375615</v>
      </c>
      <c r="J48" s="502" t="s">
        <v>128</v>
      </c>
      <c r="K48" s="502"/>
      <c r="L48" s="502"/>
      <c r="M48" s="502"/>
      <c r="N48" s="503"/>
      <c r="O48" s="107">
        <v>3089</v>
      </c>
      <c r="P48" s="107">
        <v>3157</v>
      </c>
      <c r="Q48" s="138">
        <v>3181</v>
      </c>
      <c r="R48" s="138">
        <v>3177</v>
      </c>
      <c r="S48" s="108">
        <v>2975</v>
      </c>
    </row>
    <row r="49" spans="1:19" ht="15.75" customHeight="1" x14ac:dyDescent="0.35">
      <c r="A49" s="487" t="s">
        <v>129</v>
      </c>
      <c r="B49" s="495"/>
      <c r="C49" s="496"/>
      <c r="D49" s="110">
        <v>3.7</v>
      </c>
      <c r="E49" s="110">
        <v>3.7</v>
      </c>
      <c r="F49" s="110">
        <v>3.7</v>
      </c>
      <c r="G49" s="110">
        <v>3.7</v>
      </c>
      <c r="H49" s="111">
        <v>3.7</v>
      </c>
      <c r="J49" s="490" t="s">
        <v>130</v>
      </c>
      <c r="K49" s="490"/>
      <c r="L49" s="490"/>
      <c r="M49" s="490"/>
      <c r="N49" s="497"/>
      <c r="O49" s="110">
        <v>87.7</v>
      </c>
      <c r="P49" s="110">
        <v>88.4</v>
      </c>
      <c r="Q49" s="139">
        <v>88.1</v>
      </c>
      <c r="R49" s="139">
        <v>89.7</v>
      </c>
      <c r="S49" s="140">
        <v>90.151260504201673</v>
      </c>
    </row>
    <row r="50" spans="1:19" ht="15.75" customHeight="1" x14ac:dyDescent="0.35">
      <c r="A50" s="491" t="s">
        <v>131</v>
      </c>
      <c r="B50" s="492"/>
      <c r="C50" s="498"/>
      <c r="D50" s="107">
        <f>14512932/100</f>
        <v>145129.32</v>
      </c>
      <c r="E50" s="107">
        <f>14857873/100</f>
        <v>148578.73000000001</v>
      </c>
      <c r="F50" s="107">
        <f>14830013/100</f>
        <v>148300.13</v>
      </c>
      <c r="G50" s="107">
        <f>14995648/100</f>
        <v>149956.48000000001</v>
      </c>
      <c r="H50" s="108">
        <f>14011490/100</f>
        <v>140114.9</v>
      </c>
      <c r="J50" s="491" t="s">
        <v>132</v>
      </c>
      <c r="K50" s="491"/>
      <c r="L50" s="491"/>
      <c r="M50" s="491"/>
      <c r="N50" s="499"/>
      <c r="O50" s="138">
        <v>6346</v>
      </c>
      <c r="P50" s="138">
        <v>6528</v>
      </c>
      <c r="Q50" s="138">
        <v>6575</v>
      </c>
      <c r="R50" s="138">
        <v>6661</v>
      </c>
      <c r="S50" s="141">
        <v>6349</v>
      </c>
    </row>
    <row r="51" spans="1:19" ht="15.75" customHeight="1" x14ac:dyDescent="0.35">
      <c r="A51" s="493" t="s">
        <v>133</v>
      </c>
      <c r="B51" s="500"/>
      <c r="C51" s="501"/>
      <c r="D51" s="107">
        <f>392293.9*10</f>
        <v>3922939</v>
      </c>
      <c r="E51" s="107">
        <f>400621.5*10</f>
        <v>4006215</v>
      </c>
      <c r="F51" s="107">
        <f>403099.1*10</f>
        <v>4030991</v>
      </c>
      <c r="G51" s="107">
        <f>402026.7*10</f>
        <v>4020267</v>
      </c>
      <c r="H51" s="108">
        <f>375388.7*10</f>
        <v>3753887</v>
      </c>
      <c r="J51" s="502" t="s">
        <v>134</v>
      </c>
      <c r="K51" s="502"/>
      <c r="L51" s="502"/>
      <c r="M51" s="502"/>
      <c r="N51" s="503"/>
      <c r="O51" s="138">
        <f>5354501/1000</f>
        <v>5354.5010000000002</v>
      </c>
      <c r="P51" s="138">
        <f>5325162/1000</f>
        <v>5325.1620000000003</v>
      </c>
      <c r="Q51" s="138">
        <f>5293105/1000</f>
        <v>5293.1049999999996</v>
      </c>
      <c r="R51" s="138">
        <f>5259379/1000</f>
        <v>5259.3789999999999</v>
      </c>
      <c r="S51" s="141">
        <f>5224614/1000</f>
        <v>5224.6139999999996</v>
      </c>
    </row>
    <row r="52" spans="1:19" ht="15.75" customHeight="1" x14ac:dyDescent="0.35">
      <c r="A52" s="487" t="s">
        <v>135</v>
      </c>
      <c r="B52" s="488"/>
      <c r="C52" s="489"/>
      <c r="D52" s="117">
        <f>+D50/D51*100</f>
        <v>3.6995048865149323</v>
      </c>
      <c r="E52" s="117">
        <f t="shared" ref="E52:H52" si="0">+E50/E51*100</f>
        <v>3.7087058482882225</v>
      </c>
      <c r="F52" s="117">
        <f t="shared" si="0"/>
        <v>3.6789992833027911</v>
      </c>
      <c r="G52" s="117">
        <f t="shared" si="0"/>
        <v>3.7300129568508762</v>
      </c>
      <c r="H52" s="118">
        <f t="shared" si="0"/>
        <v>3.7325284431843575</v>
      </c>
      <c r="J52" s="490" t="s">
        <v>136</v>
      </c>
      <c r="K52" s="488"/>
      <c r="L52" s="488"/>
      <c r="M52" s="488"/>
      <c r="N52" s="489"/>
      <c r="O52" s="138">
        <v>2466</v>
      </c>
      <c r="P52" s="138">
        <v>2451</v>
      </c>
      <c r="Q52" s="138">
        <v>2434</v>
      </c>
      <c r="R52" s="138">
        <v>2419</v>
      </c>
      <c r="S52" s="141">
        <v>2404</v>
      </c>
    </row>
    <row r="53" spans="1:19" ht="15" customHeight="1" x14ac:dyDescent="0.35">
      <c r="A53" s="142" t="s">
        <v>137</v>
      </c>
      <c r="B53" s="143"/>
      <c r="C53" s="143"/>
      <c r="D53" s="144"/>
      <c r="E53" s="144"/>
      <c r="F53" s="144"/>
      <c r="G53" s="144"/>
      <c r="H53" s="144"/>
      <c r="J53" s="145"/>
      <c r="K53" s="145"/>
      <c r="L53" s="491"/>
      <c r="M53" s="492"/>
      <c r="N53" s="146"/>
      <c r="O53" s="147"/>
      <c r="P53" s="147"/>
      <c r="Q53" s="146"/>
      <c r="R53" s="146"/>
      <c r="S53" s="146"/>
    </row>
    <row r="54" spans="1:19" ht="15" customHeight="1" x14ac:dyDescent="0.35">
      <c r="A54" s="148" t="s">
        <v>138</v>
      </c>
      <c r="B54" s="148"/>
      <c r="C54" s="148"/>
      <c r="D54" s="94"/>
      <c r="E54" s="109"/>
      <c r="F54" s="109"/>
      <c r="G54" s="109"/>
      <c r="H54" s="109"/>
      <c r="J54" s="149"/>
      <c r="K54" s="149"/>
      <c r="L54" s="493"/>
      <c r="M54" s="494"/>
      <c r="N54" s="144"/>
      <c r="O54" s="150"/>
      <c r="P54" s="150"/>
      <c r="Q54" s="144"/>
      <c r="R54" s="144"/>
      <c r="S54" s="144"/>
    </row>
  </sheetData>
  <mergeCells count="59">
    <mergeCell ref="A7:C7"/>
    <mergeCell ref="A4:C5"/>
    <mergeCell ref="D4:H4"/>
    <mergeCell ref="J4:N4"/>
    <mergeCell ref="O4:S4"/>
    <mergeCell ref="A6:C6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37:C37"/>
    <mergeCell ref="D27:H27"/>
    <mergeCell ref="J27:N27"/>
    <mergeCell ref="O27:S27"/>
    <mergeCell ref="A29:C29"/>
    <mergeCell ref="A30:C30"/>
    <mergeCell ref="A31:C31"/>
    <mergeCell ref="A27:C28"/>
    <mergeCell ref="A32:C32"/>
    <mergeCell ref="A35:C36"/>
    <mergeCell ref="D35:H35"/>
    <mergeCell ref="J35:N35"/>
    <mergeCell ref="O35:S35"/>
    <mergeCell ref="A48:C48"/>
    <mergeCell ref="J48:N48"/>
    <mergeCell ref="A38:C38"/>
    <mergeCell ref="A39:C39"/>
    <mergeCell ref="A40:C40"/>
    <mergeCell ref="A41:C41"/>
    <mergeCell ref="A42:C42"/>
    <mergeCell ref="A43:C43"/>
    <mergeCell ref="J45:M45"/>
    <mergeCell ref="A46:C46"/>
    <mergeCell ref="J46:N46"/>
    <mergeCell ref="A47:C47"/>
    <mergeCell ref="J47:N47"/>
    <mergeCell ref="A52:C52"/>
    <mergeCell ref="J52:N52"/>
    <mergeCell ref="L53:M53"/>
    <mergeCell ref="L54:M54"/>
    <mergeCell ref="A49:C49"/>
    <mergeCell ref="J49:N49"/>
    <mergeCell ref="A50:C50"/>
    <mergeCell ref="J50:N50"/>
    <mergeCell ref="A51:C51"/>
    <mergeCell ref="J51:N51"/>
  </mergeCells>
  <phoneticPr fontId="2"/>
  <pageMargins left="0.59055118110236227" right="0.59055118110236227" top="0.39370078740157483" bottom="0.59055118110236227" header="0.51181102362204722" footer="0.51181102362204722"/>
  <pageSetup paperSize="9" scale="8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showGridLines="0" view="pageBreakPreview" zoomScale="75" zoomScaleNormal="100" zoomScaleSheetLayoutView="75" workbookViewId="0">
      <selection sqref="A1:D1"/>
    </sheetView>
  </sheetViews>
  <sheetFormatPr defaultColWidth="8.84375" defaultRowHeight="20.149999999999999" customHeight="1" x14ac:dyDescent="0.35"/>
  <cols>
    <col min="1" max="1" width="1.84375" style="151" customWidth="1"/>
    <col min="2" max="2" width="7.3046875" style="157" customWidth="1"/>
    <col min="3" max="3" width="10.23046875" style="157" customWidth="1"/>
    <col min="4" max="11" width="11.07421875" style="151" customWidth="1"/>
    <col min="12" max="12" width="2.23046875" style="151" customWidth="1"/>
    <col min="13" max="22" width="10.765625" style="151" customWidth="1"/>
    <col min="23" max="16384" width="8.84375" style="152"/>
  </cols>
  <sheetData>
    <row r="1" spans="1:22" ht="20.149999999999999" customHeight="1" x14ac:dyDescent="0.35">
      <c r="A1" s="559" t="s">
        <v>12</v>
      </c>
      <c r="B1" s="560"/>
      <c r="C1" s="560"/>
      <c r="D1" s="560"/>
    </row>
    <row r="2" spans="1:22" ht="38.25" customHeight="1" x14ac:dyDescent="0.35">
      <c r="A2" s="561" t="s">
        <v>139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153"/>
      <c r="M2" s="154"/>
      <c r="N2" s="155"/>
    </row>
    <row r="3" spans="1:22" ht="24" customHeight="1" thickBot="1" x14ac:dyDescent="0.4">
      <c r="A3" s="156" t="s">
        <v>140</v>
      </c>
      <c r="L3" s="158"/>
    </row>
    <row r="4" spans="1:22" s="166" customFormat="1" ht="13.5" customHeight="1" thickTop="1" x14ac:dyDescent="0.2">
      <c r="A4" s="563" t="s">
        <v>141</v>
      </c>
      <c r="B4" s="563"/>
      <c r="C4" s="563"/>
      <c r="D4" s="159" t="s">
        <v>142</v>
      </c>
      <c r="E4" s="566" t="s">
        <v>143</v>
      </c>
      <c r="F4" s="160" t="s">
        <v>144</v>
      </c>
      <c r="G4" s="160" t="s">
        <v>145</v>
      </c>
      <c r="H4" s="160" t="s">
        <v>146</v>
      </c>
      <c r="I4" s="566" t="s">
        <v>147</v>
      </c>
      <c r="J4" s="566" t="s">
        <v>148</v>
      </c>
      <c r="K4" s="566" t="s">
        <v>149</v>
      </c>
      <c r="L4" s="161"/>
      <c r="M4" s="162" t="s">
        <v>150</v>
      </c>
      <c r="N4" s="163" t="s">
        <v>151</v>
      </c>
      <c r="O4" s="164" t="s">
        <v>152</v>
      </c>
      <c r="P4" s="550" t="s">
        <v>153</v>
      </c>
      <c r="Q4" s="165" t="s">
        <v>154</v>
      </c>
      <c r="R4" s="553" t="s">
        <v>155</v>
      </c>
      <c r="S4" s="553" t="s">
        <v>156</v>
      </c>
      <c r="T4" s="165" t="s">
        <v>157</v>
      </c>
      <c r="U4" s="165" t="s">
        <v>158</v>
      </c>
      <c r="V4" s="165" t="s">
        <v>159</v>
      </c>
    </row>
    <row r="5" spans="1:22" s="166" customFormat="1" ht="13.5" customHeight="1" x14ac:dyDescent="0.35">
      <c r="A5" s="564"/>
      <c r="B5" s="564"/>
      <c r="C5" s="564"/>
      <c r="D5" s="167" t="s">
        <v>160</v>
      </c>
      <c r="E5" s="567"/>
      <c r="F5" s="168" t="s">
        <v>161</v>
      </c>
      <c r="G5" s="168" t="s">
        <v>162</v>
      </c>
      <c r="H5" s="168" t="s">
        <v>163</v>
      </c>
      <c r="I5" s="567"/>
      <c r="J5" s="567"/>
      <c r="K5" s="567"/>
      <c r="L5" s="161"/>
      <c r="M5" s="169" t="s">
        <v>164</v>
      </c>
      <c r="N5" s="170" t="s">
        <v>165</v>
      </c>
      <c r="O5" s="171" t="s">
        <v>166</v>
      </c>
      <c r="P5" s="551"/>
      <c r="Q5" s="172" t="s">
        <v>167</v>
      </c>
      <c r="R5" s="554"/>
      <c r="S5" s="554"/>
      <c r="T5" s="172" t="s">
        <v>168</v>
      </c>
      <c r="U5" s="172" t="s">
        <v>169</v>
      </c>
      <c r="V5" s="172" t="s">
        <v>170</v>
      </c>
    </row>
    <row r="6" spans="1:22" s="166" customFormat="1" ht="13.5" customHeight="1" x14ac:dyDescent="0.35">
      <c r="A6" s="565"/>
      <c r="B6" s="565"/>
      <c r="C6" s="565"/>
      <c r="D6" s="173" t="s">
        <v>171</v>
      </c>
      <c r="E6" s="568"/>
      <c r="F6" s="173" t="s">
        <v>172</v>
      </c>
      <c r="G6" s="173" t="s">
        <v>172</v>
      </c>
      <c r="H6" s="173" t="s">
        <v>172</v>
      </c>
      <c r="I6" s="568"/>
      <c r="J6" s="568"/>
      <c r="K6" s="568"/>
      <c r="L6" s="161"/>
      <c r="M6" s="174" t="s">
        <v>172</v>
      </c>
      <c r="N6" s="175" t="s">
        <v>172</v>
      </c>
      <c r="O6" s="176" t="s">
        <v>172</v>
      </c>
      <c r="P6" s="552"/>
      <c r="Q6" s="177" t="s">
        <v>172</v>
      </c>
      <c r="R6" s="555"/>
      <c r="S6" s="555"/>
      <c r="T6" s="177" t="s">
        <v>172</v>
      </c>
      <c r="U6" s="177" t="s">
        <v>173</v>
      </c>
      <c r="V6" s="177" t="s">
        <v>173</v>
      </c>
    </row>
    <row r="7" spans="1:22" ht="13.5" customHeight="1" x14ac:dyDescent="0.2">
      <c r="A7" s="178"/>
      <c r="B7" s="539" t="s">
        <v>174</v>
      </c>
      <c r="C7" s="540"/>
      <c r="D7" s="179">
        <v>3.19</v>
      </c>
      <c r="E7" s="180">
        <v>489875</v>
      </c>
      <c r="F7" s="180">
        <v>302085</v>
      </c>
      <c r="G7" s="180">
        <v>63924</v>
      </c>
      <c r="H7" s="180">
        <v>408316</v>
      </c>
      <c r="I7" s="180">
        <v>295437</v>
      </c>
      <c r="J7" s="180">
        <v>69352</v>
      </c>
      <c r="K7" s="180">
        <v>21543</v>
      </c>
      <c r="L7" s="181"/>
      <c r="M7" s="180">
        <v>27119</v>
      </c>
      <c r="N7" s="180">
        <v>10109</v>
      </c>
      <c r="O7" s="180">
        <v>11820</v>
      </c>
      <c r="P7" s="180">
        <v>10555</v>
      </c>
      <c r="Q7" s="180">
        <v>49362</v>
      </c>
      <c r="R7" s="180">
        <v>11501</v>
      </c>
      <c r="S7" s="180">
        <v>26333</v>
      </c>
      <c r="T7" s="180">
        <v>57744</v>
      </c>
      <c r="U7" s="182">
        <v>72.400000000000006</v>
      </c>
      <c r="V7" s="182">
        <v>23.1</v>
      </c>
    </row>
    <row r="8" spans="1:22" ht="13.5" customHeight="1" x14ac:dyDescent="0.2">
      <c r="A8" s="556"/>
      <c r="B8" s="539" t="s">
        <v>175</v>
      </c>
      <c r="C8" s="557"/>
      <c r="D8" s="179">
        <v>3.09</v>
      </c>
      <c r="E8" s="180">
        <v>564083</v>
      </c>
      <c r="F8" s="180">
        <v>340249</v>
      </c>
      <c r="G8" s="180">
        <v>79958</v>
      </c>
      <c r="H8" s="180">
        <v>461647</v>
      </c>
      <c r="I8" s="180">
        <v>305062</v>
      </c>
      <c r="J8" s="180">
        <v>69967</v>
      </c>
      <c r="K8" s="180">
        <v>24047</v>
      </c>
      <c r="L8" s="181"/>
      <c r="M8" s="180">
        <v>27215</v>
      </c>
      <c r="N8" s="180">
        <v>10019</v>
      </c>
      <c r="O8" s="180">
        <v>12139</v>
      </c>
      <c r="P8" s="180">
        <v>12698</v>
      </c>
      <c r="Q8" s="180">
        <v>50801</v>
      </c>
      <c r="R8" s="180">
        <v>10897</v>
      </c>
      <c r="S8" s="180">
        <v>29595</v>
      </c>
      <c r="T8" s="180">
        <v>57684</v>
      </c>
      <c r="U8" s="182">
        <v>66.099999999999994</v>
      </c>
      <c r="V8" s="182">
        <v>29.9</v>
      </c>
    </row>
    <row r="9" spans="1:22" ht="13.5" customHeight="1" x14ac:dyDescent="0.2">
      <c r="A9" s="556"/>
      <c r="B9" s="558" t="s">
        <v>176</v>
      </c>
      <c r="C9" s="541"/>
      <c r="D9" s="179">
        <v>3.13</v>
      </c>
      <c r="E9" s="180">
        <v>576712</v>
      </c>
      <c r="F9" s="180">
        <v>330607</v>
      </c>
      <c r="G9" s="180">
        <v>75689</v>
      </c>
      <c r="H9" s="180">
        <v>474267</v>
      </c>
      <c r="I9" s="180">
        <v>296321</v>
      </c>
      <c r="J9" s="180">
        <v>73058</v>
      </c>
      <c r="K9" s="180">
        <v>21368</v>
      </c>
      <c r="L9" s="181"/>
      <c r="M9" s="180">
        <v>27521</v>
      </c>
      <c r="N9" s="180">
        <v>11553</v>
      </c>
      <c r="O9" s="180">
        <v>10524</v>
      </c>
      <c r="P9" s="180">
        <v>11989</v>
      </c>
      <c r="Q9" s="180">
        <v>50950</v>
      </c>
      <c r="R9" s="180">
        <v>10035</v>
      </c>
      <c r="S9" s="180">
        <v>25719</v>
      </c>
      <c r="T9" s="180">
        <v>53603</v>
      </c>
      <c r="U9" s="182">
        <v>62.5</v>
      </c>
      <c r="V9" s="182">
        <v>31.4</v>
      </c>
    </row>
    <row r="10" spans="1:22" s="183" customFormat="1" ht="13.5" customHeight="1" x14ac:dyDescent="0.2">
      <c r="A10" s="556"/>
      <c r="B10" s="558" t="s">
        <v>177</v>
      </c>
      <c r="C10" s="541"/>
      <c r="D10" s="179">
        <v>3.09</v>
      </c>
      <c r="E10" s="180">
        <v>544200</v>
      </c>
      <c r="F10" s="180">
        <v>322077</v>
      </c>
      <c r="G10" s="180">
        <v>77922</v>
      </c>
      <c r="H10" s="180">
        <v>450485</v>
      </c>
      <c r="I10" s="180">
        <v>277611</v>
      </c>
      <c r="J10" s="180">
        <v>68917</v>
      </c>
      <c r="K10" s="180">
        <v>18040</v>
      </c>
      <c r="L10" s="181"/>
      <c r="M10" s="180">
        <v>27150</v>
      </c>
      <c r="N10" s="180">
        <v>10916</v>
      </c>
      <c r="O10" s="180">
        <v>9422</v>
      </c>
      <c r="P10" s="180">
        <v>10296</v>
      </c>
      <c r="Q10" s="180">
        <v>44309</v>
      </c>
      <c r="R10" s="180">
        <v>11012</v>
      </c>
      <c r="S10" s="180">
        <v>21974</v>
      </c>
      <c r="T10" s="180">
        <v>55576</v>
      </c>
      <c r="U10" s="182">
        <v>61.6</v>
      </c>
      <c r="V10" s="182">
        <v>30.7</v>
      </c>
    </row>
    <row r="11" spans="1:22" s="183" customFormat="1" ht="13.5" customHeight="1" x14ac:dyDescent="0.2">
      <c r="A11" s="556"/>
      <c r="B11" s="542" t="s">
        <v>178</v>
      </c>
      <c r="C11" s="549"/>
      <c r="D11" s="184">
        <v>3.02</v>
      </c>
      <c r="E11" s="185">
        <v>584894</v>
      </c>
      <c r="F11" s="185">
        <v>340160</v>
      </c>
      <c r="G11" s="185">
        <v>74361</v>
      </c>
      <c r="H11" s="185">
        <v>472608</v>
      </c>
      <c r="I11" s="185">
        <v>317849</v>
      </c>
      <c r="J11" s="185">
        <v>75675</v>
      </c>
      <c r="K11" s="185">
        <v>23292</v>
      </c>
      <c r="L11" s="186"/>
      <c r="M11" s="185">
        <v>31136</v>
      </c>
      <c r="N11" s="185">
        <v>13778</v>
      </c>
      <c r="O11" s="185">
        <v>10501</v>
      </c>
      <c r="P11" s="185">
        <v>12588</v>
      </c>
      <c r="Q11" s="185">
        <v>51533</v>
      </c>
      <c r="R11" s="185">
        <v>10605</v>
      </c>
      <c r="S11" s="185">
        <v>28490</v>
      </c>
      <c r="T11" s="185">
        <v>60250</v>
      </c>
      <c r="U11" s="187">
        <v>67.3</v>
      </c>
      <c r="V11" s="187">
        <v>31.2</v>
      </c>
    </row>
    <row r="12" spans="1:22" ht="6" customHeight="1" x14ac:dyDescent="0.35">
      <c r="A12" s="556"/>
      <c r="B12" s="188"/>
      <c r="C12" s="188"/>
      <c r="D12" s="189"/>
      <c r="E12" s="190"/>
      <c r="F12" s="190"/>
      <c r="G12" s="190"/>
      <c r="H12" s="190"/>
      <c r="I12" s="190"/>
      <c r="J12" s="190"/>
      <c r="K12" s="190"/>
      <c r="L12" s="191"/>
      <c r="M12" s="190"/>
      <c r="N12" s="190"/>
      <c r="O12" s="190"/>
      <c r="P12" s="190"/>
      <c r="Q12" s="190"/>
      <c r="R12" s="190"/>
      <c r="S12" s="190"/>
      <c r="T12" s="190"/>
      <c r="U12" s="192"/>
      <c r="V12" s="79"/>
    </row>
    <row r="13" spans="1:22" ht="13.5" customHeight="1" x14ac:dyDescent="0.35">
      <c r="A13" s="556"/>
      <c r="B13" s="544" t="s">
        <v>179</v>
      </c>
      <c r="C13" s="545"/>
      <c r="D13" s="193">
        <v>3.05</v>
      </c>
      <c r="E13" s="194">
        <v>483889</v>
      </c>
      <c r="F13" s="194">
        <v>333344</v>
      </c>
      <c r="G13" s="194">
        <v>9224</v>
      </c>
      <c r="H13" s="194">
        <v>402058</v>
      </c>
      <c r="I13" s="194">
        <v>307606</v>
      </c>
      <c r="J13" s="194">
        <v>70130</v>
      </c>
      <c r="K13" s="194">
        <v>14586</v>
      </c>
      <c r="L13" s="181"/>
      <c r="M13" s="195">
        <v>42905</v>
      </c>
      <c r="N13" s="195">
        <v>11407</v>
      </c>
      <c r="O13" s="195">
        <v>9457</v>
      </c>
      <c r="P13" s="195">
        <v>10995</v>
      </c>
      <c r="Q13" s="195">
        <v>53553</v>
      </c>
      <c r="R13" s="195">
        <v>12982</v>
      </c>
      <c r="S13" s="195">
        <v>27724</v>
      </c>
      <c r="T13" s="195">
        <v>53866</v>
      </c>
      <c r="U13" s="196">
        <v>76.5</v>
      </c>
      <c r="V13" s="197">
        <v>20</v>
      </c>
    </row>
    <row r="14" spans="1:22" ht="13.5" customHeight="1" x14ac:dyDescent="0.35">
      <c r="A14" s="556"/>
      <c r="B14" s="544" t="s">
        <v>180</v>
      </c>
      <c r="C14" s="545"/>
      <c r="D14" s="193">
        <v>3.05</v>
      </c>
      <c r="E14" s="194">
        <v>600918</v>
      </c>
      <c r="F14" s="194">
        <v>335780</v>
      </c>
      <c r="G14" s="194">
        <v>95403</v>
      </c>
      <c r="H14" s="194">
        <v>474546</v>
      </c>
      <c r="I14" s="194">
        <v>295633</v>
      </c>
      <c r="J14" s="194">
        <v>75118</v>
      </c>
      <c r="K14" s="194">
        <v>16036</v>
      </c>
      <c r="L14" s="181"/>
      <c r="M14" s="195">
        <v>31590</v>
      </c>
      <c r="N14" s="195">
        <v>15652</v>
      </c>
      <c r="O14" s="195">
        <v>12040</v>
      </c>
      <c r="P14" s="195">
        <v>11666</v>
      </c>
      <c r="Q14" s="195">
        <v>44236</v>
      </c>
      <c r="R14" s="195">
        <v>11279</v>
      </c>
      <c r="S14" s="195">
        <v>28961</v>
      </c>
      <c r="T14" s="195">
        <v>49055</v>
      </c>
      <c r="U14" s="196">
        <v>62.3</v>
      </c>
      <c r="V14" s="197">
        <v>36.700000000000003</v>
      </c>
    </row>
    <row r="15" spans="1:22" ht="13.5" customHeight="1" x14ac:dyDescent="0.35">
      <c r="A15" s="556"/>
      <c r="B15" s="544" t="s">
        <v>181</v>
      </c>
      <c r="C15" s="545"/>
      <c r="D15" s="193">
        <v>3.02</v>
      </c>
      <c r="E15" s="194">
        <v>524032</v>
      </c>
      <c r="F15" s="194">
        <v>338319</v>
      </c>
      <c r="G15" s="194">
        <v>28978</v>
      </c>
      <c r="H15" s="194">
        <v>420206</v>
      </c>
      <c r="I15" s="194">
        <v>308889</v>
      </c>
      <c r="J15" s="194">
        <v>77207</v>
      </c>
      <c r="K15" s="194">
        <v>37804</v>
      </c>
      <c r="L15" s="181"/>
      <c r="M15" s="195">
        <v>21957</v>
      </c>
      <c r="N15" s="195">
        <v>10814</v>
      </c>
      <c r="O15" s="195">
        <v>7939</v>
      </c>
      <c r="P15" s="195">
        <v>12511</v>
      </c>
      <c r="Q15" s="195">
        <v>42848</v>
      </c>
      <c r="R15" s="195">
        <v>9805</v>
      </c>
      <c r="S15" s="195">
        <v>28359</v>
      </c>
      <c r="T15" s="195">
        <v>59645</v>
      </c>
      <c r="U15" s="196">
        <v>73.5</v>
      </c>
      <c r="V15" s="198">
        <v>19</v>
      </c>
    </row>
    <row r="16" spans="1:22" ht="13.5" customHeight="1" x14ac:dyDescent="0.35">
      <c r="A16" s="556"/>
      <c r="B16" s="544" t="s">
        <v>182</v>
      </c>
      <c r="C16" s="545"/>
      <c r="D16" s="193">
        <v>2.96</v>
      </c>
      <c r="E16" s="194">
        <v>730735</v>
      </c>
      <c r="F16" s="194">
        <v>353199</v>
      </c>
      <c r="G16" s="194">
        <v>163838</v>
      </c>
      <c r="H16" s="194">
        <v>593623</v>
      </c>
      <c r="I16" s="194">
        <v>359267</v>
      </c>
      <c r="J16" s="194">
        <v>80243</v>
      </c>
      <c r="K16" s="194">
        <v>24744</v>
      </c>
      <c r="L16" s="181"/>
      <c r="M16" s="195">
        <v>28092</v>
      </c>
      <c r="N16" s="195">
        <v>17241</v>
      </c>
      <c r="O16" s="195">
        <v>12567</v>
      </c>
      <c r="P16" s="195">
        <v>15180</v>
      </c>
      <c r="Q16" s="195">
        <v>65493</v>
      </c>
      <c r="R16" s="195">
        <v>8351</v>
      </c>
      <c r="S16" s="195">
        <v>28918</v>
      </c>
      <c r="T16" s="195">
        <v>78437</v>
      </c>
      <c r="U16" s="196">
        <v>60.5</v>
      </c>
      <c r="V16" s="197">
        <v>42.9</v>
      </c>
    </row>
    <row r="17" spans="1:22" ht="6" customHeight="1" x14ac:dyDescent="0.35">
      <c r="A17" s="556"/>
      <c r="B17" s="546"/>
      <c r="C17" s="547"/>
      <c r="D17" s="189"/>
      <c r="E17" s="190"/>
      <c r="F17" s="190"/>
      <c r="G17" s="190"/>
      <c r="H17" s="190"/>
      <c r="I17" s="190"/>
      <c r="J17" s="190"/>
      <c r="K17" s="190"/>
      <c r="L17" s="191"/>
      <c r="M17" s="190"/>
      <c r="N17" s="190"/>
      <c r="O17" s="190"/>
      <c r="P17" s="190"/>
      <c r="Q17" s="190"/>
      <c r="R17" s="190"/>
      <c r="S17" s="190"/>
      <c r="T17" s="190"/>
      <c r="U17" s="192"/>
      <c r="V17" s="79"/>
    </row>
    <row r="18" spans="1:22" ht="13.5" customHeight="1" x14ac:dyDescent="0.35">
      <c r="A18" s="556"/>
      <c r="B18" s="534" t="s">
        <v>183</v>
      </c>
      <c r="C18" s="533"/>
      <c r="D18" s="189">
        <v>3.05</v>
      </c>
      <c r="E18" s="199">
        <v>435568</v>
      </c>
      <c r="F18" s="199">
        <v>325193</v>
      </c>
      <c r="G18" s="199">
        <v>2720</v>
      </c>
      <c r="H18" s="199">
        <v>360663</v>
      </c>
      <c r="I18" s="199">
        <v>306115</v>
      </c>
      <c r="J18" s="199">
        <v>70122</v>
      </c>
      <c r="K18" s="199">
        <v>14708</v>
      </c>
      <c r="L18" s="191"/>
      <c r="M18" s="190">
        <v>40692</v>
      </c>
      <c r="N18" s="190">
        <v>12615</v>
      </c>
      <c r="O18" s="199">
        <v>8849</v>
      </c>
      <c r="P18" s="199">
        <v>10985</v>
      </c>
      <c r="Q18" s="199">
        <v>49752</v>
      </c>
      <c r="R18" s="199">
        <v>8902</v>
      </c>
      <c r="S18" s="199">
        <v>26582</v>
      </c>
      <c r="T18" s="199">
        <v>62908</v>
      </c>
      <c r="U18" s="200">
        <v>84.9</v>
      </c>
      <c r="V18" s="79">
        <v>10.199999999999999</v>
      </c>
    </row>
    <row r="19" spans="1:22" ht="13.5" customHeight="1" x14ac:dyDescent="0.35">
      <c r="A19" s="556"/>
      <c r="B19" s="532" t="s">
        <v>184</v>
      </c>
      <c r="C19" s="533"/>
      <c r="D19" s="189">
        <v>3.04</v>
      </c>
      <c r="E19" s="199">
        <v>523050</v>
      </c>
      <c r="F19" s="199">
        <v>338043</v>
      </c>
      <c r="G19" s="199">
        <v>1825</v>
      </c>
      <c r="H19" s="199">
        <v>436617</v>
      </c>
      <c r="I19" s="199">
        <v>302514</v>
      </c>
      <c r="J19" s="199">
        <v>69021</v>
      </c>
      <c r="K19" s="199">
        <v>14590</v>
      </c>
      <c r="L19" s="191"/>
      <c r="M19" s="190">
        <v>43667</v>
      </c>
      <c r="N19" s="190">
        <v>10454</v>
      </c>
      <c r="O19" s="199">
        <v>5970</v>
      </c>
      <c r="P19" s="199">
        <v>9578</v>
      </c>
      <c r="Q19" s="199">
        <v>59826</v>
      </c>
      <c r="R19" s="199">
        <v>9889</v>
      </c>
      <c r="S19" s="199">
        <v>29300</v>
      </c>
      <c r="T19" s="199">
        <v>50218</v>
      </c>
      <c r="U19" s="200">
        <v>69.3</v>
      </c>
      <c r="V19" s="197">
        <v>25.6</v>
      </c>
    </row>
    <row r="20" spans="1:22" ht="13.5" customHeight="1" x14ac:dyDescent="0.35">
      <c r="A20" s="556"/>
      <c r="B20" s="532" t="s">
        <v>185</v>
      </c>
      <c r="C20" s="533"/>
      <c r="D20" s="189">
        <v>3.07</v>
      </c>
      <c r="E20" s="199">
        <v>493049</v>
      </c>
      <c r="F20" s="199">
        <v>336795</v>
      </c>
      <c r="G20" s="199">
        <v>23129</v>
      </c>
      <c r="H20" s="199">
        <v>408893</v>
      </c>
      <c r="I20" s="199">
        <v>314188</v>
      </c>
      <c r="J20" s="199">
        <v>71248</v>
      </c>
      <c r="K20" s="199">
        <v>14461</v>
      </c>
      <c r="L20" s="191"/>
      <c r="M20" s="190">
        <v>44357</v>
      </c>
      <c r="N20" s="190">
        <v>11151</v>
      </c>
      <c r="O20" s="199">
        <v>13551</v>
      </c>
      <c r="P20" s="199">
        <v>12422</v>
      </c>
      <c r="Q20" s="199">
        <v>51081</v>
      </c>
      <c r="R20" s="199">
        <v>20156</v>
      </c>
      <c r="S20" s="199">
        <v>27289</v>
      </c>
      <c r="T20" s="199">
        <v>48471</v>
      </c>
      <c r="U20" s="200">
        <v>76.8</v>
      </c>
      <c r="V20" s="79">
        <v>22.5</v>
      </c>
    </row>
    <row r="21" spans="1:22" ht="13.5" customHeight="1" x14ac:dyDescent="0.35">
      <c r="A21" s="556"/>
      <c r="B21" s="532" t="s">
        <v>186</v>
      </c>
      <c r="C21" s="533"/>
      <c r="D21" s="189">
        <v>3.08</v>
      </c>
      <c r="E21" s="199">
        <v>502439</v>
      </c>
      <c r="F21" s="199">
        <v>342400</v>
      </c>
      <c r="G21" s="199">
        <v>8053</v>
      </c>
      <c r="H21" s="199">
        <v>405911</v>
      </c>
      <c r="I21" s="199">
        <v>322780</v>
      </c>
      <c r="J21" s="199">
        <v>76658</v>
      </c>
      <c r="K21" s="199">
        <v>15232</v>
      </c>
      <c r="L21" s="191"/>
      <c r="M21" s="190">
        <v>36406</v>
      </c>
      <c r="N21" s="190">
        <v>11427</v>
      </c>
      <c r="O21" s="199">
        <v>15196</v>
      </c>
      <c r="P21" s="199">
        <v>11333</v>
      </c>
      <c r="Q21" s="199">
        <v>54833</v>
      </c>
      <c r="R21" s="199">
        <v>16618</v>
      </c>
      <c r="S21" s="199">
        <v>28353</v>
      </c>
      <c r="T21" s="199">
        <v>56725</v>
      </c>
      <c r="U21" s="200">
        <v>79.5</v>
      </c>
      <c r="V21" s="79">
        <v>20.5</v>
      </c>
    </row>
    <row r="22" spans="1:22" ht="13.5" customHeight="1" x14ac:dyDescent="0.35">
      <c r="A22" s="556"/>
      <c r="B22" s="532" t="s">
        <v>187</v>
      </c>
      <c r="C22" s="533"/>
      <c r="D22" s="189">
        <v>3.05</v>
      </c>
      <c r="E22" s="199">
        <v>454857</v>
      </c>
      <c r="F22" s="199">
        <v>336535</v>
      </c>
      <c r="G22" s="199">
        <v>4145</v>
      </c>
      <c r="H22" s="199">
        <v>325339</v>
      </c>
      <c r="I22" s="199">
        <v>289489</v>
      </c>
      <c r="J22" s="199">
        <v>75161</v>
      </c>
      <c r="K22" s="199">
        <v>15957</v>
      </c>
      <c r="L22" s="191"/>
      <c r="M22" s="190">
        <v>33912</v>
      </c>
      <c r="N22" s="190">
        <v>15147</v>
      </c>
      <c r="O22" s="199">
        <v>10659</v>
      </c>
      <c r="P22" s="199">
        <v>10421</v>
      </c>
      <c r="Q22" s="199">
        <v>43083</v>
      </c>
      <c r="R22" s="199">
        <v>9294</v>
      </c>
      <c r="S22" s="199">
        <v>28667</v>
      </c>
      <c r="T22" s="199">
        <v>47188</v>
      </c>
      <c r="U22" s="200">
        <v>89</v>
      </c>
      <c r="V22" s="79">
        <v>11.5</v>
      </c>
    </row>
    <row r="23" spans="1:22" ht="13.5" customHeight="1" x14ac:dyDescent="0.35">
      <c r="A23" s="556"/>
      <c r="B23" s="532" t="s">
        <v>188</v>
      </c>
      <c r="C23" s="533"/>
      <c r="D23" s="189">
        <v>3.02</v>
      </c>
      <c r="E23" s="199">
        <v>845458</v>
      </c>
      <c r="F23" s="199">
        <v>328406</v>
      </c>
      <c r="G23" s="199">
        <v>274011</v>
      </c>
      <c r="H23" s="199">
        <v>692389</v>
      </c>
      <c r="I23" s="199">
        <v>274631</v>
      </c>
      <c r="J23" s="199">
        <v>73536</v>
      </c>
      <c r="K23" s="199">
        <v>16918</v>
      </c>
      <c r="L23" s="191"/>
      <c r="M23" s="190">
        <v>24453</v>
      </c>
      <c r="N23" s="190">
        <v>20383</v>
      </c>
      <c r="O23" s="199">
        <v>10264</v>
      </c>
      <c r="P23" s="199">
        <v>13244</v>
      </c>
      <c r="Q23" s="199">
        <v>34793</v>
      </c>
      <c r="R23" s="199">
        <v>7926</v>
      </c>
      <c r="S23" s="199">
        <v>29863</v>
      </c>
      <c r="T23" s="199">
        <v>43251</v>
      </c>
      <c r="U23" s="200">
        <v>39.700000000000003</v>
      </c>
      <c r="V23" s="201">
        <v>58</v>
      </c>
    </row>
    <row r="24" spans="1:22" ht="6" customHeight="1" x14ac:dyDescent="0.35">
      <c r="A24" s="556"/>
      <c r="B24" s="532"/>
      <c r="C24" s="533"/>
      <c r="D24" s="189"/>
      <c r="E24" s="199"/>
      <c r="F24" s="199"/>
      <c r="G24" s="199"/>
      <c r="H24" s="199"/>
      <c r="I24" s="199"/>
      <c r="J24" s="199"/>
      <c r="K24" s="199"/>
      <c r="L24" s="191"/>
      <c r="M24" s="190"/>
      <c r="N24" s="190"/>
      <c r="O24" s="199"/>
      <c r="P24" s="199"/>
      <c r="Q24" s="199"/>
      <c r="R24" s="199"/>
      <c r="S24" s="199"/>
      <c r="T24" s="199"/>
      <c r="U24" s="200"/>
      <c r="V24" s="201"/>
    </row>
    <row r="25" spans="1:22" ht="13.5" customHeight="1" x14ac:dyDescent="0.35">
      <c r="A25" s="556"/>
      <c r="B25" s="532" t="s">
        <v>189</v>
      </c>
      <c r="C25" s="533"/>
      <c r="D25" s="189">
        <v>3.04</v>
      </c>
      <c r="E25" s="199">
        <v>524949</v>
      </c>
      <c r="F25" s="199">
        <v>326174</v>
      </c>
      <c r="G25" s="199">
        <v>58709</v>
      </c>
      <c r="H25" s="199">
        <v>416030</v>
      </c>
      <c r="I25" s="199">
        <v>305165</v>
      </c>
      <c r="J25" s="199">
        <v>79973</v>
      </c>
      <c r="K25" s="199">
        <v>22893</v>
      </c>
      <c r="L25" s="191"/>
      <c r="M25" s="190">
        <v>22725</v>
      </c>
      <c r="N25" s="190">
        <v>13283</v>
      </c>
      <c r="O25" s="199">
        <v>9361</v>
      </c>
      <c r="P25" s="199">
        <v>13135</v>
      </c>
      <c r="Q25" s="199">
        <v>50594</v>
      </c>
      <c r="R25" s="199">
        <v>13978</v>
      </c>
      <c r="S25" s="199">
        <v>26495</v>
      </c>
      <c r="T25" s="199">
        <v>52727</v>
      </c>
      <c r="U25" s="200">
        <v>73.400000000000006</v>
      </c>
      <c r="V25" s="201">
        <v>25.7</v>
      </c>
    </row>
    <row r="26" spans="1:22" ht="13.5" customHeight="1" x14ac:dyDescent="0.35">
      <c r="A26" s="556"/>
      <c r="B26" s="532" t="s">
        <v>190</v>
      </c>
      <c r="C26" s="533"/>
      <c r="D26" s="189">
        <v>3.03</v>
      </c>
      <c r="E26" s="199">
        <v>553012</v>
      </c>
      <c r="F26" s="199">
        <v>340031</v>
      </c>
      <c r="G26" s="199">
        <v>19194</v>
      </c>
      <c r="H26" s="199">
        <v>451237</v>
      </c>
      <c r="I26" s="199">
        <v>334104</v>
      </c>
      <c r="J26" s="199">
        <v>77424</v>
      </c>
      <c r="K26" s="199">
        <v>70819</v>
      </c>
      <c r="L26" s="191"/>
      <c r="M26" s="190">
        <v>21325</v>
      </c>
      <c r="N26" s="190">
        <v>9549</v>
      </c>
      <c r="O26" s="199">
        <v>7978</v>
      </c>
      <c r="P26" s="199">
        <v>11886</v>
      </c>
      <c r="Q26" s="199">
        <v>36989</v>
      </c>
      <c r="R26" s="199">
        <v>6852</v>
      </c>
      <c r="S26" s="199">
        <v>32048</v>
      </c>
      <c r="T26" s="199">
        <v>59235</v>
      </c>
      <c r="U26" s="200">
        <v>74</v>
      </c>
      <c r="V26" s="201">
        <v>21.9</v>
      </c>
    </row>
    <row r="27" spans="1:22" ht="13.5" customHeight="1" x14ac:dyDescent="0.35">
      <c r="A27" s="556"/>
      <c r="B27" s="532" t="s">
        <v>191</v>
      </c>
      <c r="C27" s="533"/>
      <c r="D27" s="189">
        <v>2.99</v>
      </c>
      <c r="E27" s="199">
        <v>494136</v>
      </c>
      <c r="F27" s="199">
        <v>348751</v>
      </c>
      <c r="G27" s="199">
        <v>9033</v>
      </c>
      <c r="H27" s="199">
        <v>393350</v>
      </c>
      <c r="I27" s="199">
        <v>287398</v>
      </c>
      <c r="J27" s="199">
        <v>74223</v>
      </c>
      <c r="K27" s="199">
        <v>19699</v>
      </c>
      <c r="L27" s="191"/>
      <c r="M27" s="190">
        <v>21821</v>
      </c>
      <c r="N27" s="190">
        <v>9611</v>
      </c>
      <c r="O27" s="199">
        <v>6479</v>
      </c>
      <c r="P27" s="199">
        <v>12512</v>
      </c>
      <c r="Q27" s="199">
        <v>40962</v>
      </c>
      <c r="R27" s="199">
        <v>8585</v>
      </c>
      <c r="S27" s="199">
        <v>26533</v>
      </c>
      <c r="T27" s="199">
        <v>66973</v>
      </c>
      <c r="U27" s="200">
        <v>73.099999999999994</v>
      </c>
      <c r="V27" s="197">
        <v>8.6999999999999993</v>
      </c>
    </row>
    <row r="28" spans="1:22" ht="13.5" customHeight="1" x14ac:dyDescent="0.35">
      <c r="A28" s="556"/>
      <c r="B28" s="532" t="s">
        <v>192</v>
      </c>
      <c r="C28" s="533"/>
      <c r="D28" s="189">
        <v>2.95</v>
      </c>
      <c r="E28" s="199">
        <v>564680</v>
      </c>
      <c r="F28" s="199">
        <v>341999</v>
      </c>
      <c r="G28" s="199">
        <v>8969</v>
      </c>
      <c r="H28" s="199">
        <v>459206</v>
      </c>
      <c r="I28" s="199">
        <v>326656</v>
      </c>
      <c r="J28" s="199">
        <v>75593</v>
      </c>
      <c r="K28" s="199">
        <v>27486</v>
      </c>
      <c r="L28" s="191"/>
      <c r="M28" s="190">
        <v>22918</v>
      </c>
      <c r="N28" s="190">
        <v>18666</v>
      </c>
      <c r="O28" s="199">
        <v>13968</v>
      </c>
      <c r="P28" s="199">
        <v>14058</v>
      </c>
      <c r="Q28" s="199">
        <v>48154</v>
      </c>
      <c r="R28" s="199">
        <v>8325</v>
      </c>
      <c r="S28" s="199">
        <v>25849</v>
      </c>
      <c r="T28" s="199">
        <v>71639</v>
      </c>
      <c r="U28" s="200">
        <v>71.099999999999994</v>
      </c>
      <c r="V28" s="197">
        <v>48</v>
      </c>
    </row>
    <row r="29" spans="1:22" ht="13.5" customHeight="1" x14ac:dyDescent="0.35">
      <c r="A29" s="556"/>
      <c r="B29" s="532" t="s">
        <v>193</v>
      </c>
      <c r="C29" s="533"/>
      <c r="D29" s="189">
        <v>2.96</v>
      </c>
      <c r="E29" s="199">
        <v>508859</v>
      </c>
      <c r="F29" s="199">
        <v>351129</v>
      </c>
      <c r="G29" s="199">
        <v>17366</v>
      </c>
      <c r="H29" s="199">
        <v>409940</v>
      </c>
      <c r="I29" s="199">
        <v>376197</v>
      </c>
      <c r="J29" s="199">
        <v>72404</v>
      </c>
      <c r="K29" s="199">
        <v>27974</v>
      </c>
      <c r="L29" s="191"/>
      <c r="M29" s="190">
        <v>27655</v>
      </c>
      <c r="N29" s="190">
        <v>16771</v>
      </c>
      <c r="O29" s="199">
        <v>12215</v>
      </c>
      <c r="P29" s="199">
        <v>16035</v>
      </c>
      <c r="Q29" s="199">
        <v>87970</v>
      </c>
      <c r="R29" s="199">
        <v>4992</v>
      </c>
      <c r="S29" s="199">
        <v>27937</v>
      </c>
      <c r="T29" s="199">
        <v>82242</v>
      </c>
      <c r="U29" s="200">
        <v>91.8</v>
      </c>
      <c r="V29" s="201">
        <v>11.1</v>
      </c>
    </row>
    <row r="30" spans="1:22" ht="13.5" customHeight="1" x14ac:dyDescent="0.35">
      <c r="A30" s="202"/>
      <c r="B30" s="532" t="s">
        <v>194</v>
      </c>
      <c r="C30" s="533"/>
      <c r="D30" s="203">
        <v>2.97</v>
      </c>
      <c r="E30" s="199">
        <v>1118667</v>
      </c>
      <c r="F30" s="204">
        <v>366469</v>
      </c>
      <c r="G30" s="204">
        <v>465180</v>
      </c>
      <c r="H30" s="204">
        <v>911722</v>
      </c>
      <c r="I30" s="204">
        <v>374947</v>
      </c>
      <c r="J30" s="204">
        <v>92732</v>
      </c>
      <c r="K30" s="204">
        <v>18773</v>
      </c>
      <c r="L30" s="205"/>
      <c r="M30" s="206">
        <v>33702</v>
      </c>
      <c r="N30" s="206">
        <v>16285</v>
      </c>
      <c r="O30" s="204">
        <v>11519</v>
      </c>
      <c r="P30" s="204">
        <v>15446</v>
      </c>
      <c r="Q30" s="204">
        <v>60356</v>
      </c>
      <c r="R30" s="204">
        <v>11737</v>
      </c>
      <c r="S30" s="204">
        <v>32968</v>
      </c>
      <c r="T30" s="204">
        <v>81430</v>
      </c>
      <c r="U30" s="207">
        <v>41.1</v>
      </c>
      <c r="V30" s="201">
        <v>54.6</v>
      </c>
    </row>
    <row r="31" spans="1:22" ht="3.75" customHeight="1" x14ac:dyDescent="0.35">
      <c r="A31" s="208"/>
      <c r="B31" s="209"/>
      <c r="C31" s="67"/>
      <c r="D31" s="203"/>
      <c r="E31" s="199"/>
      <c r="F31" s="204"/>
      <c r="G31" s="204"/>
      <c r="H31" s="204"/>
      <c r="I31" s="204"/>
      <c r="J31" s="204"/>
      <c r="K31" s="204"/>
      <c r="L31" s="205"/>
      <c r="M31" s="206"/>
      <c r="N31" s="206"/>
      <c r="O31" s="204"/>
      <c r="P31" s="204"/>
      <c r="Q31" s="204"/>
      <c r="R31" s="204"/>
      <c r="S31" s="204"/>
      <c r="T31" s="204"/>
      <c r="U31" s="207"/>
      <c r="V31" s="200"/>
    </row>
    <row r="32" spans="1:22" ht="3.75" customHeight="1" x14ac:dyDescent="0.35">
      <c r="A32" s="210"/>
      <c r="B32" s="211"/>
      <c r="C32" s="212"/>
      <c r="D32" s="213"/>
      <c r="E32" s="214"/>
      <c r="F32" s="214"/>
      <c r="G32" s="214"/>
      <c r="H32" s="214"/>
      <c r="I32" s="214"/>
      <c r="J32" s="214"/>
      <c r="K32" s="214"/>
      <c r="L32" s="215"/>
      <c r="M32" s="214"/>
      <c r="N32" s="214"/>
      <c r="O32" s="214"/>
      <c r="P32" s="214"/>
      <c r="Q32" s="214"/>
      <c r="R32" s="214"/>
      <c r="S32" s="214"/>
      <c r="T32" s="214"/>
      <c r="U32" s="214"/>
      <c r="V32" s="214"/>
    </row>
    <row r="33" spans="1:22" ht="13.5" customHeight="1" x14ac:dyDescent="0.2">
      <c r="A33" s="535" t="s">
        <v>195</v>
      </c>
      <c r="B33" s="537" t="s">
        <v>196</v>
      </c>
      <c r="C33" s="538"/>
      <c r="D33" s="216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7" t="s">
        <v>197</v>
      </c>
      <c r="V33" s="217" t="s">
        <v>197</v>
      </c>
    </row>
    <row r="34" spans="1:22" ht="13.5" customHeight="1" x14ac:dyDescent="0.2">
      <c r="A34" s="536"/>
      <c r="B34" s="539" t="s">
        <v>174</v>
      </c>
      <c r="C34" s="540"/>
      <c r="D34" s="218" t="s">
        <v>18</v>
      </c>
      <c r="E34" s="79">
        <v>0.4</v>
      </c>
      <c r="F34" s="79">
        <v>-4.8</v>
      </c>
      <c r="G34" s="79">
        <v>-5.3</v>
      </c>
      <c r="H34" s="79">
        <v>1.8</v>
      </c>
      <c r="I34" s="79">
        <v>-1.9</v>
      </c>
      <c r="J34" s="79">
        <v>-1.1000000000000001</v>
      </c>
      <c r="K34" s="79">
        <v>16.7</v>
      </c>
      <c r="L34" s="79"/>
      <c r="M34" s="79">
        <v>2.7</v>
      </c>
      <c r="N34" s="79">
        <v>0.5</v>
      </c>
      <c r="O34" s="79">
        <v>-4.9000000000000004</v>
      </c>
      <c r="P34" s="79">
        <v>-4.4000000000000004</v>
      </c>
      <c r="Q34" s="79">
        <v>9.6999999999999993</v>
      </c>
      <c r="R34" s="79">
        <v>-19.2</v>
      </c>
      <c r="S34" s="79">
        <v>1.3</v>
      </c>
      <c r="T34" s="79">
        <v>-14.4</v>
      </c>
      <c r="U34" s="79">
        <v>-2.7</v>
      </c>
      <c r="V34" s="79">
        <v>3.1</v>
      </c>
    </row>
    <row r="35" spans="1:22" ht="13.5" customHeight="1" x14ac:dyDescent="0.2">
      <c r="A35" s="536"/>
      <c r="B35" s="539" t="s">
        <v>175</v>
      </c>
      <c r="C35" s="541"/>
      <c r="D35" s="218" t="s">
        <v>18</v>
      </c>
      <c r="E35" s="79">
        <v>15.1</v>
      </c>
      <c r="F35" s="79">
        <v>12.6</v>
      </c>
      <c r="G35" s="79">
        <v>25.1</v>
      </c>
      <c r="H35" s="79">
        <v>13.1</v>
      </c>
      <c r="I35" s="79">
        <v>3.3</v>
      </c>
      <c r="J35" s="79">
        <v>0.9</v>
      </c>
      <c r="K35" s="79">
        <v>11.6</v>
      </c>
      <c r="L35" s="79"/>
      <c r="M35" s="79">
        <v>0.4</v>
      </c>
      <c r="N35" s="79">
        <v>-0.9</v>
      </c>
      <c r="O35" s="79">
        <v>2.7</v>
      </c>
      <c r="P35" s="79">
        <v>20.3</v>
      </c>
      <c r="Q35" s="79">
        <v>2.9</v>
      </c>
      <c r="R35" s="79">
        <v>-5.3</v>
      </c>
      <c r="S35" s="79">
        <v>12.4</v>
      </c>
      <c r="T35" s="79">
        <v>-0.1</v>
      </c>
      <c r="U35" s="79">
        <v>-8.6999999999999993</v>
      </c>
      <c r="V35" s="79">
        <v>29.4</v>
      </c>
    </row>
    <row r="36" spans="1:22" ht="13.5" customHeight="1" x14ac:dyDescent="0.2">
      <c r="A36" s="536"/>
      <c r="B36" s="539" t="s">
        <v>198</v>
      </c>
      <c r="C36" s="541"/>
      <c r="D36" s="218" t="s">
        <v>18</v>
      </c>
      <c r="E36" s="79">
        <v>2.2000000000000002</v>
      </c>
      <c r="F36" s="79">
        <v>-2.8</v>
      </c>
      <c r="G36" s="79">
        <v>-5.3</v>
      </c>
      <c r="H36" s="79">
        <v>2.7</v>
      </c>
      <c r="I36" s="79">
        <v>-2.9</v>
      </c>
      <c r="J36" s="79">
        <v>4.4000000000000004</v>
      </c>
      <c r="K36" s="79">
        <v>-11.1</v>
      </c>
      <c r="L36" s="79"/>
      <c r="M36" s="79">
        <v>1.1000000000000001</v>
      </c>
      <c r="N36" s="79">
        <v>15.3</v>
      </c>
      <c r="O36" s="79">
        <v>-13.3</v>
      </c>
      <c r="P36" s="79">
        <v>-5.6</v>
      </c>
      <c r="Q36" s="79">
        <v>0.3</v>
      </c>
      <c r="R36" s="79">
        <v>-7.9</v>
      </c>
      <c r="S36" s="79">
        <v>-13.1</v>
      </c>
      <c r="T36" s="79">
        <v>-7.1</v>
      </c>
      <c r="U36" s="79">
        <v>-5.4</v>
      </c>
      <c r="V36" s="79">
        <v>5</v>
      </c>
    </row>
    <row r="37" spans="1:22" ht="13.5" customHeight="1" x14ac:dyDescent="0.2">
      <c r="A37" s="536"/>
      <c r="B37" s="539" t="s">
        <v>199</v>
      </c>
      <c r="C37" s="541"/>
      <c r="D37" s="218" t="s">
        <v>18</v>
      </c>
      <c r="E37" s="79">
        <v>-5.6</v>
      </c>
      <c r="F37" s="79">
        <v>-2.6</v>
      </c>
      <c r="G37" s="79">
        <v>3</v>
      </c>
      <c r="H37" s="79">
        <v>-5</v>
      </c>
      <c r="I37" s="79">
        <v>-6.3</v>
      </c>
      <c r="J37" s="79">
        <v>-5.7</v>
      </c>
      <c r="K37" s="215">
        <v>-15.6</v>
      </c>
      <c r="L37" s="79"/>
      <c r="M37" s="79">
        <v>-1.3</v>
      </c>
      <c r="N37" s="79">
        <v>-5.5</v>
      </c>
      <c r="O37" s="215">
        <v>-10.5</v>
      </c>
      <c r="P37" s="79">
        <v>-14.1</v>
      </c>
      <c r="Q37" s="79">
        <v>-13</v>
      </c>
      <c r="R37" s="79">
        <v>9.6999999999999993</v>
      </c>
      <c r="S37" s="79">
        <v>-14.6</v>
      </c>
      <c r="T37" s="79">
        <v>3.7</v>
      </c>
      <c r="U37" s="79">
        <v>-1.4</v>
      </c>
      <c r="V37" s="79">
        <v>-2.2000000000000002</v>
      </c>
    </row>
    <row r="38" spans="1:22" s="183" customFormat="1" ht="13.5" customHeight="1" x14ac:dyDescent="0.2">
      <c r="A38" s="536"/>
      <c r="B38" s="548" t="s">
        <v>200</v>
      </c>
      <c r="C38" s="549"/>
      <c r="D38" s="219" t="s">
        <v>18</v>
      </c>
      <c r="E38" s="220">
        <v>7.5</v>
      </c>
      <c r="F38" s="220">
        <v>5.6</v>
      </c>
      <c r="G38" s="220">
        <v>-4.5999999999999996</v>
      </c>
      <c r="H38" s="220">
        <v>4.9000000000000004</v>
      </c>
      <c r="I38" s="220">
        <v>14.5</v>
      </c>
      <c r="J38" s="220">
        <v>9.8000000000000007</v>
      </c>
      <c r="K38" s="221">
        <v>29.1</v>
      </c>
      <c r="L38" s="220"/>
      <c r="M38" s="220">
        <v>14.7</v>
      </c>
      <c r="N38" s="220">
        <v>26.2</v>
      </c>
      <c r="O38" s="221">
        <v>11.5</v>
      </c>
      <c r="P38" s="220">
        <v>22.3</v>
      </c>
      <c r="Q38" s="220">
        <v>16.3</v>
      </c>
      <c r="R38" s="220">
        <v>-3.7</v>
      </c>
      <c r="S38" s="220">
        <v>29.7</v>
      </c>
      <c r="T38" s="220">
        <v>8.4</v>
      </c>
      <c r="U38" s="220">
        <v>5.6999999999999957</v>
      </c>
      <c r="V38" s="220">
        <v>0.5</v>
      </c>
    </row>
    <row r="39" spans="1:22" ht="6" customHeight="1" x14ac:dyDescent="0.35">
      <c r="A39" s="536"/>
      <c r="B39" s="188"/>
      <c r="C39" s="188"/>
      <c r="D39" s="222"/>
      <c r="E39" s="192"/>
      <c r="F39" s="192"/>
      <c r="G39" s="192"/>
      <c r="H39" s="192"/>
      <c r="I39" s="192"/>
      <c r="J39" s="192"/>
      <c r="K39" s="192"/>
      <c r="L39" s="191"/>
      <c r="M39" s="192"/>
      <c r="N39" s="192"/>
      <c r="O39" s="192"/>
      <c r="P39" s="192"/>
      <c r="Q39" s="192"/>
      <c r="R39" s="192"/>
      <c r="S39" s="192"/>
      <c r="T39" s="192"/>
      <c r="U39" s="192"/>
      <c r="V39" s="192"/>
    </row>
    <row r="40" spans="1:22" ht="13.5" customHeight="1" x14ac:dyDescent="0.2">
      <c r="A40" s="536"/>
      <c r="B40" s="544" t="s">
        <v>179</v>
      </c>
      <c r="C40" s="545"/>
      <c r="D40" s="218" t="s">
        <v>18</v>
      </c>
      <c r="E40" s="223">
        <v>5.3</v>
      </c>
      <c r="F40" s="223">
        <v>0</v>
      </c>
      <c r="G40" s="223">
        <v>-38.299999999999997</v>
      </c>
      <c r="H40" s="223">
        <v>6.1</v>
      </c>
      <c r="I40" s="223">
        <v>5.9</v>
      </c>
      <c r="J40" s="223">
        <v>3.7</v>
      </c>
      <c r="K40" s="215">
        <v>-21.9</v>
      </c>
      <c r="L40" s="224"/>
      <c r="M40" s="223">
        <v>27</v>
      </c>
      <c r="N40" s="79">
        <v>7.9</v>
      </c>
      <c r="O40" s="223">
        <v>-7</v>
      </c>
      <c r="P40" s="215">
        <v>-3.5</v>
      </c>
      <c r="Q40" s="223">
        <v>-0.8</v>
      </c>
      <c r="R40" s="215">
        <v>35.700000000000003</v>
      </c>
      <c r="S40" s="215">
        <v>10.4</v>
      </c>
      <c r="T40" s="223">
        <v>8.3000000000000007</v>
      </c>
      <c r="U40" s="223">
        <v>-0.2</v>
      </c>
      <c r="V40" s="215">
        <v>4.0999999999999996</v>
      </c>
    </row>
    <row r="41" spans="1:22" ht="13.5" customHeight="1" x14ac:dyDescent="0.2">
      <c r="A41" s="536"/>
      <c r="B41" s="544" t="s">
        <v>180</v>
      </c>
      <c r="C41" s="545"/>
      <c r="D41" s="218" t="s">
        <v>18</v>
      </c>
      <c r="E41" s="223">
        <v>5.6</v>
      </c>
      <c r="F41" s="215">
        <v>6.6</v>
      </c>
      <c r="G41" s="215">
        <v>-7.7</v>
      </c>
      <c r="H41" s="215">
        <v>3</v>
      </c>
      <c r="I41" s="215">
        <v>8.8000000000000007</v>
      </c>
      <c r="J41" s="215">
        <v>13.3</v>
      </c>
      <c r="K41" s="215">
        <v>-10.199999999999999</v>
      </c>
      <c r="L41" s="225"/>
      <c r="M41" s="215">
        <v>15.7</v>
      </c>
      <c r="N41" s="215">
        <v>52.7</v>
      </c>
      <c r="O41" s="215">
        <v>36.5</v>
      </c>
      <c r="P41" s="215">
        <v>21.2</v>
      </c>
      <c r="Q41" s="215">
        <v>1.7</v>
      </c>
      <c r="R41" s="215">
        <v>1.9</v>
      </c>
      <c r="S41" s="215">
        <v>48.4</v>
      </c>
      <c r="T41" s="215">
        <v>-14.4</v>
      </c>
      <c r="U41" s="215">
        <v>3.3</v>
      </c>
      <c r="V41" s="215">
        <v>2.1</v>
      </c>
    </row>
    <row r="42" spans="1:22" ht="13.5" customHeight="1" x14ac:dyDescent="0.35">
      <c r="A42" s="536"/>
      <c r="B42" s="544" t="s">
        <v>181</v>
      </c>
      <c r="C42" s="545"/>
      <c r="D42" s="218" t="s">
        <v>18</v>
      </c>
      <c r="E42" s="215">
        <v>10.199999999999999</v>
      </c>
      <c r="F42" s="215">
        <v>6.4</v>
      </c>
      <c r="G42" s="215">
        <v>-23.4</v>
      </c>
      <c r="H42" s="215">
        <v>6.6</v>
      </c>
      <c r="I42" s="215">
        <v>20.5</v>
      </c>
      <c r="J42" s="215">
        <v>12.8</v>
      </c>
      <c r="K42" s="215">
        <v>83.9</v>
      </c>
      <c r="L42" s="225"/>
      <c r="M42" s="215">
        <v>5.6</v>
      </c>
      <c r="N42" s="215">
        <v>11.1</v>
      </c>
      <c r="O42" s="215">
        <v>5.0999999999999996</v>
      </c>
      <c r="P42" s="215">
        <v>37.700000000000003</v>
      </c>
      <c r="Q42" s="215">
        <v>19.100000000000001</v>
      </c>
      <c r="R42" s="215">
        <v>-2.2999999999999998</v>
      </c>
      <c r="S42" s="215">
        <v>48.8</v>
      </c>
      <c r="T42" s="215">
        <v>8.4</v>
      </c>
      <c r="U42" s="215">
        <v>8.5</v>
      </c>
      <c r="V42" s="215">
        <v>-5.6</v>
      </c>
    </row>
    <row r="43" spans="1:22" ht="13.5" customHeight="1" x14ac:dyDescent="0.35">
      <c r="A43" s="536"/>
      <c r="B43" s="544" t="s">
        <v>182</v>
      </c>
      <c r="C43" s="545"/>
      <c r="D43" s="218" t="s">
        <v>18</v>
      </c>
      <c r="E43" s="215">
        <v>8.6999999999999993</v>
      </c>
      <c r="F43" s="215">
        <v>9.6</v>
      </c>
      <c r="G43" s="215">
        <v>5.4</v>
      </c>
      <c r="H43" s="215">
        <v>4.5</v>
      </c>
      <c r="I43" s="215">
        <v>23</v>
      </c>
      <c r="J43" s="215">
        <v>9.5</v>
      </c>
      <c r="K43" s="215">
        <v>64.400000000000006</v>
      </c>
      <c r="L43" s="225"/>
      <c r="M43" s="215">
        <v>5.0999999999999996</v>
      </c>
      <c r="N43" s="215">
        <v>31.5</v>
      </c>
      <c r="O43" s="215">
        <v>12.8</v>
      </c>
      <c r="P43" s="215">
        <v>37</v>
      </c>
      <c r="Q43" s="215">
        <v>49.5</v>
      </c>
      <c r="R43" s="215">
        <v>-37.6</v>
      </c>
      <c r="S43" s="215">
        <v>19.5</v>
      </c>
      <c r="T43" s="215">
        <v>30.3</v>
      </c>
      <c r="U43" s="215">
        <v>9.1</v>
      </c>
      <c r="V43" s="215">
        <v>1.2</v>
      </c>
    </row>
    <row r="44" spans="1:22" ht="6" customHeight="1" x14ac:dyDescent="0.35">
      <c r="A44" s="536"/>
      <c r="B44" s="546"/>
      <c r="C44" s="547"/>
      <c r="D44" s="222"/>
      <c r="E44" s="192"/>
      <c r="F44" s="192"/>
      <c r="G44" s="192"/>
      <c r="H44" s="192"/>
      <c r="I44" s="192"/>
      <c r="J44" s="192"/>
      <c r="K44" s="192"/>
      <c r="L44" s="191"/>
      <c r="M44" s="192"/>
      <c r="N44" s="192"/>
      <c r="O44" s="192"/>
      <c r="P44" s="192"/>
      <c r="Q44" s="192"/>
      <c r="R44" s="192"/>
      <c r="S44" s="192"/>
      <c r="T44" s="192"/>
      <c r="U44" s="192"/>
      <c r="V44" s="192"/>
    </row>
    <row r="45" spans="1:22" ht="13.5" customHeight="1" x14ac:dyDescent="0.35">
      <c r="A45" s="536"/>
      <c r="B45" s="534" t="s">
        <v>183</v>
      </c>
      <c r="C45" s="533"/>
      <c r="D45" s="218" t="s">
        <v>18</v>
      </c>
      <c r="E45" s="79">
        <v>-1.4</v>
      </c>
      <c r="F45" s="79">
        <v>-1.4</v>
      </c>
      <c r="G45" s="79">
        <v>-85.2</v>
      </c>
      <c r="H45" s="79">
        <v>-0.1</v>
      </c>
      <c r="I45" s="79">
        <v>14.5</v>
      </c>
      <c r="J45" s="79">
        <v>1.4</v>
      </c>
      <c r="K45" s="215">
        <v>-13.1</v>
      </c>
      <c r="L45" s="191"/>
      <c r="M45" s="79">
        <v>26.1</v>
      </c>
      <c r="N45" s="79">
        <v>50.5</v>
      </c>
      <c r="O45" s="79">
        <v>-12.5</v>
      </c>
      <c r="P45" s="79">
        <v>-32.700000000000003</v>
      </c>
      <c r="Q45" s="79">
        <v>45.1</v>
      </c>
      <c r="R45" s="79">
        <v>109.8</v>
      </c>
      <c r="S45" s="79">
        <v>13.1</v>
      </c>
      <c r="T45" s="79">
        <v>20.399999999999999</v>
      </c>
      <c r="U45" s="79">
        <v>10.8</v>
      </c>
      <c r="V45" s="79">
        <v>-4</v>
      </c>
    </row>
    <row r="46" spans="1:22" ht="13.5" customHeight="1" x14ac:dyDescent="0.35">
      <c r="A46" s="536"/>
      <c r="B46" s="532" t="s">
        <v>184</v>
      </c>
      <c r="C46" s="533"/>
      <c r="D46" s="218" t="s">
        <v>18</v>
      </c>
      <c r="E46" s="79">
        <v>5.3</v>
      </c>
      <c r="F46" s="79">
        <v>0.3</v>
      </c>
      <c r="G46" s="79">
        <v>-45.6</v>
      </c>
      <c r="H46" s="79">
        <v>4.7</v>
      </c>
      <c r="I46" s="79">
        <v>20.3</v>
      </c>
      <c r="J46" s="215">
        <v>5.3</v>
      </c>
      <c r="K46" s="79">
        <v>-6.2</v>
      </c>
      <c r="L46" s="191"/>
      <c r="M46" s="79">
        <v>34.5</v>
      </c>
      <c r="N46" s="79">
        <v>-12.3</v>
      </c>
      <c r="O46" s="79">
        <v>-14.8</v>
      </c>
      <c r="P46" s="79">
        <v>8.4</v>
      </c>
      <c r="Q46" s="79">
        <v>85.3</v>
      </c>
      <c r="R46" s="79">
        <v>-35.799999999999997</v>
      </c>
      <c r="S46" s="79">
        <v>29.7</v>
      </c>
      <c r="T46" s="79">
        <v>26.3</v>
      </c>
      <c r="U46" s="79">
        <v>9</v>
      </c>
      <c r="V46" s="79">
        <v>-10.199999999999999</v>
      </c>
    </row>
    <row r="47" spans="1:22" ht="13.5" customHeight="1" x14ac:dyDescent="0.35">
      <c r="A47" s="536"/>
      <c r="B47" s="532" t="s">
        <v>185</v>
      </c>
      <c r="C47" s="533"/>
      <c r="D47" s="218" t="s">
        <v>18</v>
      </c>
      <c r="E47" s="79">
        <v>12</v>
      </c>
      <c r="F47" s="79">
        <v>1.3</v>
      </c>
      <c r="G47" s="79">
        <v>-0.1</v>
      </c>
      <c r="H47" s="79">
        <v>14</v>
      </c>
      <c r="I47" s="79">
        <v>-11</v>
      </c>
      <c r="J47" s="79">
        <v>4.5</v>
      </c>
      <c r="K47" s="215">
        <v>-38.700000000000003</v>
      </c>
      <c r="L47" s="191"/>
      <c r="M47" s="79">
        <v>21.2</v>
      </c>
      <c r="N47" s="79">
        <v>-2.2000000000000002</v>
      </c>
      <c r="O47" s="79">
        <v>1.2</v>
      </c>
      <c r="P47" s="79">
        <v>37.700000000000003</v>
      </c>
      <c r="Q47" s="79">
        <v>-46.4</v>
      </c>
      <c r="R47" s="79">
        <v>122.7</v>
      </c>
      <c r="S47" s="79">
        <v>-6.6</v>
      </c>
      <c r="T47" s="79">
        <v>-15.3</v>
      </c>
      <c r="U47" s="79">
        <v>-21.6</v>
      </c>
      <c r="V47" s="79">
        <v>28</v>
      </c>
    </row>
    <row r="48" spans="1:22" ht="13.5" customHeight="1" x14ac:dyDescent="0.35">
      <c r="A48" s="536"/>
      <c r="B48" s="532" t="s">
        <v>186</v>
      </c>
      <c r="C48" s="533"/>
      <c r="D48" s="218" t="s">
        <v>18</v>
      </c>
      <c r="E48" s="79">
        <v>6.1</v>
      </c>
      <c r="F48" s="79">
        <v>9.1999999999999993</v>
      </c>
      <c r="G48" s="80">
        <v>8.8000000000000007</v>
      </c>
      <c r="H48" s="79">
        <v>4</v>
      </c>
      <c r="I48" s="79">
        <v>14.1</v>
      </c>
      <c r="J48" s="79">
        <v>20.5</v>
      </c>
      <c r="K48" s="79">
        <v>-28.5</v>
      </c>
      <c r="L48" s="191"/>
      <c r="M48" s="79">
        <v>26.9</v>
      </c>
      <c r="N48" s="79">
        <v>24.9</v>
      </c>
      <c r="O48" s="215">
        <v>36.700000000000003</v>
      </c>
      <c r="P48" s="79">
        <v>17.8</v>
      </c>
      <c r="Q48" s="79">
        <v>45.6</v>
      </c>
      <c r="R48" s="215">
        <v>-11.1</v>
      </c>
      <c r="S48" s="79">
        <v>37.9</v>
      </c>
      <c r="T48" s="79">
        <v>-9.1999999999999993</v>
      </c>
      <c r="U48" s="79">
        <v>7</v>
      </c>
      <c r="V48" s="215">
        <v>2.1</v>
      </c>
    </row>
    <row r="49" spans="1:22" ht="13.5" customHeight="1" x14ac:dyDescent="0.35">
      <c r="A49" s="536"/>
      <c r="B49" s="532" t="s">
        <v>187</v>
      </c>
      <c r="C49" s="533"/>
      <c r="D49" s="218" t="s">
        <v>18</v>
      </c>
      <c r="E49" s="79">
        <v>9.5</v>
      </c>
      <c r="F49" s="79">
        <v>9.6</v>
      </c>
      <c r="G49" s="79">
        <v>-53.7</v>
      </c>
      <c r="H49" s="79">
        <v>2.4</v>
      </c>
      <c r="I49" s="79">
        <v>1.5</v>
      </c>
      <c r="J49" s="79">
        <v>9.9</v>
      </c>
      <c r="K49" s="79">
        <v>-1.7</v>
      </c>
      <c r="L49" s="191"/>
      <c r="M49" s="79">
        <v>10.6</v>
      </c>
      <c r="N49" s="79">
        <v>64.8</v>
      </c>
      <c r="O49" s="79">
        <v>54.9</v>
      </c>
      <c r="P49" s="79">
        <v>35.9</v>
      </c>
      <c r="Q49" s="79">
        <v>-29.5</v>
      </c>
      <c r="R49" s="79">
        <v>26.3</v>
      </c>
      <c r="S49" s="79">
        <v>50.3</v>
      </c>
      <c r="T49" s="79">
        <v>-19.399999999999999</v>
      </c>
      <c r="U49" s="79">
        <v>-0.7</v>
      </c>
      <c r="V49" s="79">
        <v>4.5999999999999996</v>
      </c>
    </row>
    <row r="50" spans="1:22" ht="13.5" customHeight="1" x14ac:dyDescent="0.35">
      <c r="A50" s="536"/>
      <c r="B50" s="532" t="s">
        <v>188</v>
      </c>
      <c r="C50" s="533"/>
      <c r="D50" s="218" t="s">
        <v>18</v>
      </c>
      <c r="E50" s="79">
        <v>3.3</v>
      </c>
      <c r="F50" s="79">
        <v>1.3</v>
      </c>
      <c r="G50" s="79">
        <v>-6.7</v>
      </c>
      <c r="H50" s="215">
        <v>2.8</v>
      </c>
      <c r="I50" s="79">
        <v>11.3</v>
      </c>
      <c r="J50" s="79">
        <v>9.8000000000000007</v>
      </c>
      <c r="K50" s="79">
        <v>5.5</v>
      </c>
      <c r="L50" s="191"/>
      <c r="M50" s="79">
        <v>8.1</v>
      </c>
      <c r="N50" s="79">
        <v>64.3</v>
      </c>
      <c r="O50" s="79">
        <v>21.3</v>
      </c>
      <c r="P50" s="79">
        <v>14.3</v>
      </c>
      <c r="Q50" s="79">
        <v>9.6999999999999993</v>
      </c>
      <c r="R50" s="79">
        <v>11</v>
      </c>
      <c r="S50" s="79">
        <v>58</v>
      </c>
      <c r="T50" s="79">
        <v>-15.2</v>
      </c>
      <c r="U50" s="79">
        <v>3.1</v>
      </c>
      <c r="V50" s="79">
        <v>0.9</v>
      </c>
    </row>
    <row r="51" spans="1:22" ht="6" customHeight="1" x14ac:dyDescent="0.35">
      <c r="A51" s="536"/>
      <c r="B51" s="532"/>
      <c r="C51" s="533"/>
      <c r="D51" s="222"/>
      <c r="E51" s="192"/>
      <c r="F51" s="192"/>
      <c r="G51" s="192"/>
      <c r="H51" s="192"/>
      <c r="I51" s="192"/>
      <c r="J51" s="192"/>
      <c r="K51" s="192"/>
      <c r="L51" s="191"/>
      <c r="M51" s="79"/>
      <c r="N51" s="79"/>
      <c r="O51" s="79"/>
      <c r="P51" s="79"/>
      <c r="Q51" s="79"/>
      <c r="R51" s="79"/>
      <c r="S51" s="79"/>
      <c r="T51" s="79"/>
      <c r="U51" s="79"/>
      <c r="V51" s="79"/>
    </row>
    <row r="52" spans="1:22" ht="13.5" customHeight="1" x14ac:dyDescent="0.35">
      <c r="A52" s="536"/>
      <c r="B52" s="532" t="s">
        <v>189</v>
      </c>
      <c r="C52" s="533"/>
      <c r="D52" s="218" t="s">
        <v>18</v>
      </c>
      <c r="E52" s="79">
        <v>2.6</v>
      </c>
      <c r="F52" s="79">
        <v>1.9</v>
      </c>
      <c r="G52" s="79">
        <v>-37.1</v>
      </c>
      <c r="H52" s="79">
        <v>-1.2</v>
      </c>
      <c r="I52" s="79">
        <v>12.4</v>
      </c>
      <c r="J52" s="79">
        <v>13.3</v>
      </c>
      <c r="K52" s="79">
        <v>-8.8000000000000007</v>
      </c>
      <c r="L52" s="225"/>
      <c r="M52" s="79">
        <v>-1.9</v>
      </c>
      <c r="N52" s="79">
        <v>14.8</v>
      </c>
      <c r="O52" s="79">
        <v>-8.5</v>
      </c>
      <c r="P52" s="79">
        <v>44.8</v>
      </c>
      <c r="Q52" s="79">
        <v>22</v>
      </c>
      <c r="R52" s="79">
        <v>113.1</v>
      </c>
      <c r="S52" s="79">
        <v>34.299999999999997</v>
      </c>
      <c r="T52" s="79">
        <v>-2.4</v>
      </c>
      <c r="U52" s="79">
        <v>9</v>
      </c>
      <c r="V52" s="79">
        <v>5</v>
      </c>
    </row>
    <row r="53" spans="1:22" ht="13.5" customHeight="1" x14ac:dyDescent="0.35">
      <c r="A53" s="536"/>
      <c r="B53" s="532" t="s">
        <v>190</v>
      </c>
      <c r="C53" s="533"/>
      <c r="D53" s="218" t="s">
        <v>18</v>
      </c>
      <c r="E53" s="215">
        <v>6.6</v>
      </c>
      <c r="F53" s="215">
        <v>6.9</v>
      </c>
      <c r="G53" s="215">
        <v>37.299999999999997</v>
      </c>
      <c r="H53" s="215">
        <v>2.9</v>
      </c>
      <c r="I53" s="215">
        <v>41.1</v>
      </c>
      <c r="J53" s="215">
        <v>11.1</v>
      </c>
      <c r="K53" s="215">
        <v>367.4</v>
      </c>
      <c r="L53" s="225"/>
      <c r="M53" s="215">
        <v>12.1</v>
      </c>
      <c r="N53" s="79">
        <v>15.7</v>
      </c>
      <c r="O53" s="215">
        <v>40.1</v>
      </c>
      <c r="P53" s="215">
        <v>28.1</v>
      </c>
      <c r="Q53" s="215">
        <v>19.600000000000001</v>
      </c>
      <c r="R53" s="215">
        <v>-46.8</v>
      </c>
      <c r="S53" s="215">
        <v>73.900000000000006</v>
      </c>
      <c r="T53" s="215">
        <v>25.1</v>
      </c>
      <c r="U53" s="215">
        <v>20</v>
      </c>
      <c r="V53" s="215">
        <v>-13.8</v>
      </c>
    </row>
    <row r="54" spans="1:22" ht="13.5" customHeight="1" x14ac:dyDescent="0.35">
      <c r="A54" s="536"/>
      <c r="B54" s="532" t="s">
        <v>191</v>
      </c>
      <c r="C54" s="533"/>
      <c r="D54" s="218" t="s">
        <v>18</v>
      </c>
      <c r="E54" s="215">
        <v>24.6</v>
      </c>
      <c r="F54" s="215">
        <v>10.5</v>
      </c>
      <c r="G54" s="215">
        <v>46.4</v>
      </c>
      <c r="H54" s="215">
        <v>21.7</v>
      </c>
      <c r="I54" s="215">
        <v>10.3</v>
      </c>
      <c r="J54" s="215">
        <v>14.3</v>
      </c>
      <c r="K54" s="215">
        <v>-8.1</v>
      </c>
      <c r="L54" s="225"/>
      <c r="M54" s="215">
        <v>8.1</v>
      </c>
      <c r="N54" s="79">
        <v>2.6</v>
      </c>
      <c r="O54" s="215">
        <v>-3.9</v>
      </c>
      <c r="P54" s="215">
        <v>40.5</v>
      </c>
      <c r="Q54" s="215">
        <v>15.4</v>
      </c>
      <c r="R54" s="215">
        <v>-19.399999999999999</v>
      </c>
      <c r="S54" s="215">
        <v>39.4</v>
      </c>
      <c r="T54" s="215">
        <v>5.0999999999999996</v>
      </c>
      <c r="U54" s="215">
        <v>-7.5</v>
      </c>
      <c r="V54" s="215">
        <v>-5.9</v>
      </c>
    </row>
    <row r="55" spans="1:22" ht="13.5" customHeight="1" x14ac:dyDescent="0.35">
      <c r="A55" s="536"/>
      <c r="B55" s="532" t="s">
        <v>192</v>
      </c>
      <c r="C55" s="533"/>
      <c r="D55" s="218" t="s">
        <v>18</v>
      </c>
      <c r="E55" s="215">
        <v>12.4</v>
      </c>
      <c r="F55" s="215">
        <v>11.6</v>
      </c>
      <c r="G55" s="215">
        <v>-40.700000000000003</v>
      </c>
      <c r="H55" s="215">
        <v>7.1</v>
      </c>
      <c r="I55" s="215">
        <v>32.9</v>
      </c>
      <c r="J55" s="215">
        <v>13</v>
      </c>
      <c r="K55" s="215">
        <v>123.9</v>
      </c>
      <c r="L55" s="225"/>
      <c r="M55" s="79">
        <v>0.3</v>
      </c>
      <c r="N55" s="215">
        <v>54</v>
      </c>
      <c r="O55" s="215">
        <v>35.6</v>
      </c>
      <c r="P55" s="215">
        <v>84.5</v>
      </c>
      <c r="Q55" s="215">
        <v>31.3</v>
      </c>
      <c r="R55" s="79">
        <v>-2.2000000000000002</v>
      </c>
      <c r="S55" s="215">
        <v>42.3</v>
      </c>
      <c r="T55" s="215">
        <v>42.6</v>
      </c>
      <c r="U55" s="215">
        <v>13.8</v>
      </c>
      <c r="V55" s="215">
        <v>14.4</v>
      </c>
    </row>
    <row r="56" spans="1:22" ht="13.5" customHeight="1" x14ac:dyDescent="0.35">
      <c r="A56" s="536"/>
      <c r="B56" s="532" t="s">
        <v>193</v>
      </c>
      <c r="C56" s="533"/>
      <c r="D56" s="218" t="s">
        <v>18</v>
      </c>
      <c r="E56" s="215">
        <v>14.6</v>
      </c>
      <c r="F56" s="215">
        <v>8.3000000000000007</v>
      </c>
      <c r="G56" s="79">
        <v>-45.8</v>
      </c>
      <c r="H56" s="215">
        <v>12.7</v>
      </c>
      <c r="I56" s="215">
        <v>29.4</v>
      </c>
      <c r="J56" s="215">
        <v>6.5</v>
      </c>
      <c r="K56" s="215">
        <v>84.5</v>
      </c>
      <c r="L56" s="225"/>
      <c r="M56" s="79">
        <v>8.3000000000000007</v>
      </c>
      <c r="N56" s="79">
        <v>23.1</v>
      </c>
      <c r="O56" s="215">
        <v>4.7</v>
      </c>
      <c r="P56" s="79">
        <v>15.9</v>
      </c>
      <c r="Q56" s="215">
        <v>93.1</v>
      </c>
      <c r="R56" s="215">
        <v>-71.8</v>
      </c>
      <c r="S56" s="79">
        <v>23.3</v>
      </c>
      <c r="T56" s="215">
        <v>44.5</v>
      </c>
      <c r="U56" s="215">
        <v>11.9</v>
      </c>
      <c r="V56" s="215">
        <v>-4.9000000000000004</v>
      </c>
    </row>
    <row r="57" spans="1:22" ht="13.5" customHeight="1" x14ac:dyDescent="0.35">
      <c r="A57" s="536"/>
      <c r="B57" s="532" t="s">
        <v>194</v>
      </c>
      <c r="C57" s="533"/>
      <c r="D57" s="218" t="s">
        <v>18</v>
      </c>
      <c r="E57" s="215">
        <v>4.4000000000000004</v>
      </c>
      <c r="F57" s="215">
        <v>9</v>
      </c>
      <c r="G57" s="215">
        <v>10.9</v>
      </c>
      <c r="H57" s="215">
        <v>0</v>
      </c>
      <c r="I57" s="215">
        <v>10.4</v>
      </c>
      <c r="J57" s="215">
        <v>9.1999999999999993</v>
      </c>
      <c r="K57" s="79">
        <v>6</v>
      </c>
      <c r="L57" s="225"/>
      <c r="M57" s="215">
        <v>6.1</v>
      </c>
      <c r="N57" s="215">
        <v>19.7</v>
      </c>
      <c r="O57" s="215">
        <v>0.4</v>
      </c>
      <c r="P57" s="215">
        <v>31.1</v>
      </c>
      <c r="Q57" s="215">
        <v>22.8</v>
      </c>
      <c r="R57" s="215">
        <v>-15.9</v>
      </c>
      <c r="S57" s="215">
        <v>3.7</v>
      </c>
      <c r="T57" s="215">
        <v>10.9</v>
      </c>
      <c r="U57" s="215">
        <v>3.9</v>
      </c>
      <c r="V57" s="215">
        <v>-1.2</v>
      </c>
    </row>
    <row r="58" spans="1:22" ht="3.75" customHeight="1" x14ac:dyDescent="0.35">
      <c r="A58" s="226"/>
      <c r="B58" s="227"/>
      <c r="C58" s="228"/>
      <c r="D58" s="229"/>
      <c r="E58" s="230"/>
      <c r="F58" s="230"/>
      <c r="G58" s="230"/>
      <c r="H58" s="230"/>
      <c r="I58" s="230"/>
      <c r="J58" s="230"/>
      <c r="K58" s="230"/>
      <c r="L58" s="225"/>
      <c r="M58" s="230"/>
      <c r="N58" s="230"/>
      <c r="O58" s="231"/>
      <c r="P58" s="230"/>
      <c r="Q58" s="230"/>
      <c r="R58" s="231"/>
      <c r="S58" s="231"/>
      <c r="T58" s="230"/>
      <c r="U58" s="230"/>
      <c r="V58" s="230"/>
    </row>
    <row r="59" spans="1:22" ht="3.75" customHeight="1" x14ac:dyDescent="0.35">
      <c r="A59" s="232"/>
      <c r="B59" s="211"/>
      <c r="C59" s="212"/>
      <c r="D59" s="222"/>
      <c r="E59" s="233"/>
      <c r="F59" s="233"/>
      <c r="G59" s="233"/>
      <c r="H59" s="233"/>
      <c r="I59" s="233"/>
      <c r="J59" s="233"/>
      <c r="K59" s="233"/>
      <c r="L59" s="225"/>
      <c r="M59" s="233"/>
      <c r="N59" s="233"/>
      <c r="O59" s="192"/>
      <c r="P59" s="233"/>
      <c r="Q59" s="233"/>
      <c r="R59" s="192"/>
      <c r="S59" s="192"/>
      <c r="T59" s="233"/>
      <c r="U59" s="233"/>
      <c r="V59" s="233"/>
    </row>
    <row r="60" spans="1:22" ht="13.5" customHeight="1" x14ac:dyDescent="0.2">
      <c r="A60" s="535" t="s">
        <v>201</v>
      </c>
      <c r="B60" s="537" t="s">
        <v>202</v>
      </c>
      <c r="C60" s="538"/>
      <c r="D60" s="222"/>
      <c r="E60" s="192"/>
      <c r="F60" s="192"/>
      <c r="G60" s="192"/>
      <c r="H60" s="192"/>
      <c r="I60" s="192"/>
      <c r="J60" s="192"/>
      <c r="K60" s="192"/>
      <c r="L60" s="191"/>
      <c r="M60" s="192"/>
      <c r="N60" s="192"/>
      <c r="O60" s="192"/>
      <c r="P60" s="192"/>
      <c r="Q60" s="192"/>
      <c r="R60" s="192"/>
      <c r="S60" s="192"/>
      <c r="T60" s="234"/>
      <c r="U60" s="234"/>
      <c r="V60" s="234"/>
    </row>
    <row r="61" spans="1:22" ht="13.5" customHeight="1" x14ac:dyDescent="0.2">
      <c r="A61" s="536"/>
      <c r="B61" s="539" t="s">
        <v>174</v>
      </c>
      <c r="C61" s="540"/>
      <c r="D61" s="218" t="s">
        <v>18</v>
      </c>
      <c r="E61" s="79">
        <v>-1.5</v>
      </c>
      <c r="F61" s="79">
        <v>-6.6</v>
      </c>
      <c r="G61" s="79">
        <v>-7.1</v>
      </c>
      <c r="H61" s="79">
        <v>-0.1</v>
      </c>
      <c r="I61" s="79">
        <v>-3.7</v>
      </c>
      <c r="J61" s="79">
        <v>-2.8</v>
      </c>
      <c r="K61" s="79">
        <v>15.9</v>
      </c>
      <c r="L61" s="79"/>
      <c r="M61" s="79">
        <v>-4.2</v>
      </c>
      <c r="N61" s="79">
        <v>2.2000000000000002</v>
      </c>
      <c r="O61" s="79">
        <v>-5.9</v>
      </c>
      <c r="P61" s="79">
        <v>-5.6</v>
      </c>
      <c r="Q61" s="79">
        <v>7.4</v>
      </c>
      <c r="R61" s="79">
        <v>-20.6</v>
      </c>
      <c r="S61" s="79">
        <v>0.9</v>
      </c>
      <c r="T61" s="80">
        <v>-16</v>
      </c>
      <c r="U61" s="80" t="s">
        <v>18</v>
      </c>
      <c r="V61" s="80" t="s">
        <v>18</v>
      </c>
    </row>
    <row r="62" spans="1:22" ht="13.5" customHeight="1" x14ac:dyDescent="0.2">
      <c r="A62" s="536"/>
      <c r="B62" s="539" t="s">
        <v>175</v>
      </c>
      <c r="C62" s="541"/>
      <c r="D62" s="218" t="s">
        <v>18</v>
      </c>
      <c r="E62" s="79">
        <v>14.5</v>
      </c>
      <c r="F62" s="79">
        <v>12</v>
      </c>
      <c r="G62" s="79">
        <v>24.5</v>
      </c>
      <c r="H62" s="79">
        <v>12.5</v>
      </c>
      <c r="I62" s="79">
        <v>2.8</v>
      </c>
      <c r="J62" s="79">
        <v>0.4</v>
      </c>
      <c r="K62" s="79">
        <v>9.4</v>
      </c>
      <c r="L62" s="79"/>
      <c r="M62" s="79">
        <v>-0.6</v>
      </c>
      <c r="N62" s="79">
        <v>-2.9</v>
      </c>
      <c r="O62" s="79">
        <v>1.5</v>
      </c>
      <c r="P62" s="79">
        <v>19.2</v>
      </c>
      <c r="Q62" s="79">
        <v>3.8</v>
      </c>
      <c r="R62" s="79">
        <v>-2.5</v>
      </c>
      <c r="S62" s="79">
        <v>10.8</v>
      </c>
      <c r="T62" s="80">
        <v>-0.6</v>
      </c>
      <c r="U62" s="80" t="s">
        <v>18</v>
      </c>
      <c r="V62" s="80" t="s">
        <v>18</v>
      </c>
    </row>
    <row r="63" spans="1:22" ht="13.5" customHeight="1" x14ac:dyDescent="0.2">
      <c r="A63" s="536"/>
      <c r="B63" s="539" t="s">
        <v>198</v>
      </c>
      <c r="C63" s="541"/>
      <c r="D63" s="218" t="s">
        <v>18</v>
      </c>
      <c r="E63" s="79">
        <v>2.2999999999999998</v>
      </c>
      <c r="F63" s="79">
        <v>-2.7</v>
      </c>
      <c r="G63" s="79">
        <v>-5.2</v>
      </c>
      <c r="H63" s="79">
        <v>2.8</v>
      </c>
      <c r="I63" s="79">
        <v>-2.8</v>
      </c>
      <c r="J63" s="79">
        <v>2.2999999999999998</v>
      </c>
      <c r="K63" s="79">
        <v>-13.7</v>
      </c>
      <c r="L63" s="79"/>
      <c r="M63" s="79">
        <v>5.6</v>
      </c>
      <c r="N63" s="79">
        <v>11.4</v>
      </c>
      <c r="O63" s="79">
        <v>-15.2</v>
      </c>
      <c r="P63" s="79">
        <v>-5.5</v>
      </c>
      <c r="Q63" s="79">
        <v>0.9</v>
      </c>
      <c r="R63" s="79">
        <v>7.5</v>
      </c>
      <c r="S63" s="79">
        <v>-12.8</v>
      </c>
      <c r="T63" s="80">
        <v>-7</v>
      </c>
      <c r="U63" s="80" t="s">
        <v>18</v>
      </c>
      <c r="V63" s="80" t="s">
        <v>18</v>
      </c>
    </row>
    <row r="64" spans="1:22" ht="13.5" customHeight="1" x14ac:dyDescent="0.2">
      <c r="A64" s="536"/>
      <c r="B64" s="539" t="s">
        <v>199</v>
      </c>
      <c r="C64" s="541"/>
      <c r="D64" s="218" t="s">
        <v>18</v>
      </c>
      <c r="E64" s="79">
        <v>-5.6</v>
      </c>
      <c r="F64" s="79">
        <v>-2.6</v>
      </c>
      <c r="G64" s="79">
        <v>3</v>
      </c>
      <c r="H64" s="79">
        <v>-5</v>
      </c>
      <c r="I64" s="79">
        <v>-6.3</v>
      </c>
      <c r="J64" s="79">
        <v>-5.7</v>
      </c>
      <c r="K64" s="79">
        <v>-16.899999999999999</v>
      </c>
      <c r="L64" s="79"/>
      <c r="M64" s="79">
        <v>-5.9</v>
      </c>
      <c r="N64" s="79">
        <v>-7.2</v>
      </c>
      <c r="O64" s="79">
        <v>-10.7</v>
      </c>
      <c r="P64" s="79">
        <v>-12.8</v>
      </c>
      <c r="Q64" s="79">
        <v>-8.5</v>
      </c>
      <c r="R64" s="79">
        <v>10.6</v>
      </c>
      <c r="S64" s="79">
        <v>-15.9</v>
      </c>
      <c r="T64" s="80">
        <v>3.7</v>
      </c>
      <c r="U64" s="80" t="s">
        <v>18</v>
      </c>
      <c r="V64" s="80" t="s">
        <v>18</v>
      </c>
    </row>
    <row r="65" spans="1:22" s="183" customFormat="1" ht="13.5" customHeight="1" x14ac:dyDescent="0.2">
      <c r="A65" s="536"/>
      <c r="B65" s="542" t="s">
        <v>178</v>
      </c>
      <c r="C65" s="543"/>
      <c r="D65" s="219" t="s">
        <v>18</v>
      </c>
      <c r="E65" s="220">
        <v>3.8</v>
      </c>
      <c r="F65" s="220">
        <v>1.9</v>
      </c>
      <c r="G65" s="220">
        <v>-7.9</v>
      </c>
      <c r="H65" s="220">
        <v>1.3</v>
      </c>
      <c r="I65" s="220">
        <v>10.5</v>
      </c>
      <c r="J65" s="220">
        <v>4.3</v>
      </c>
      <c r="K65" s="220">
        <v>26.1</v>
      </c>
      <c r="L65" s="220"/>
      <c r="M65" s="220">
        <v>1</v>
      </c>
      <c r="N65" s="220">
        <v>21.3</v>
      </c>
      <c r="O65" s="220">
        <v>7.2</v>
      </c>
      <c r="P65" s="220">
        <v>22.3</v>
      </c>
      <c r="Q65" s="220">
        <v>17.8</v>
      </c>
      <c r="R65" s="220">
        <v>-4.0999999999999996</v>
      </c>
      <c r="S65" s="220">
        <v>28.4</v>
      </c>
      <c r="T65" s="235">
        <v>4.5999999999999996</v>
      </c>
      <c r="U65" s="235" t="s">
        <v>18</v>
      </c>
      <c r="V65" s="235" t="s">
        <v>18</v>
      </c>
    </row>
    <row r="66" spans="1:22" ht="6" customHeight="1" x14ac:dyDescent="0.35">
      <c r="A66" s="536"/>
      <c r="B66" s="188"/>
      <c r="C66" s="188"/>
      <c r="D66" s="218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80"/>
      <c r="U66" s="80"/>
      <c r="V66" s="80"/>
    </row>
    <row r="67" spans="1:22" ht="13.5" customHeight="1" x14ac:dyDescent="0.2">
      <c r="A67" s="536"/>
      <c r="B67" s="544" t="s">
        <v>179</v>
      </c>
      <c r="C67" s="545"/>
      <c r="D67" s="218" t="s">
        <v>18</v>
      </c>
      <c r="E67" s="223">
        <v>3.7</v>
      </c>
      <c r="F67" s="223">
        <v>-1.5</v>
      </c>
      <c r="G67" s="223">
        <v>-39.200000000000003</v>
      </c>
      <c r="H67" s="223">
        <v>4.5</v>
      </c>
      <c r="I67" s="223">
        <v>4.3</v>
      </c>
      <c r="J67" s="223">
        <v>0.9</v>
      </c>
      <c r="K67" s="215">
        <v>-22</v>
      </c>
      <c r="L67" s="236"/>
      <c r="M67" s="223">
        <v>10</v>
      </c>
      <c r="N67" s="79">
        <v>7.1</v>
      </c>
      <c r="O67" s="223">
        <v>-11.3</v>
      </c>
      <c r="P67" s="215">
        <v>-3.5</v>
      </c>
      <c r="Q67" s="223">
        <v>6.9</v>
      </c>
      <c r="R67" s="215">
        <v>34.200000000000003</v>
      </c>
      <c r="S67" s="215">
        <v>10.4</v>
      </c>
      <c r="T67" s="80">
        <v>6.7</v>
      </c>
      <c r="U67" s="80" t="s">
        <v>18</v>
      </c>
      <c r="V67" s="80" t="s">
        <v>18</v>
      </c>
    </row>
    <row r="68" spans="1:22" ht="13.5" customHeight="1" x14ac:dyDescent="0.2">
      <c r="A68" s="536"/>
      <c r="B68" s="544" t="s">
        <v>180</v>
      </c>
      <c r="C68" s="545"/>
      <c r="D68" s="218" t="s">
        <v>18</v>
      </c>
      <c r="E68" s="223">
        <v>1.9</v>
      </c>
      <c r="F68" s="215">
        <v>2.9</v>
      </c>
      <c r="G68" s="215">
        <v>-10.9</v>
      </c>
      <c r="H68" s="79">
        <v>-0.6</v>
      </c>
      <c r="I68" s="215">
        <v>5</v>
      </c>
      <c r="J68" s="215">
        <v>8.5</v>
      </c>
      <c r="K68" s="215">
        <v>-11.7</v>
      </c>
      <c r="L68" s="237"/>
      <c r="M68" s="215">
        <v>0.4</v>
      </c>
      <c r="N68" s="215">
        <v>47.1</v>
      </c>
      <c r="O68" s="215">
        <v>31.9</v>
      </c>
      <c r="P68" s="79">
        <v>21.6</v>
      </c>
      <c r="Q68" s="79">
        <v>2</v>
      </c>
      <c r="R68" s="215">
        <v>1.6</v>
      </c>
      <c r="S68" s="215">
        <v>46.6</v>
      </c>
      <c r="T68" s="80">
        <v>-17.399999999999999</v>
      </c>
      <c r="U68" s="80" t="s">
        <v>18</v>
      </c>
      <c r="V68" s="80" t="s">
        <v>18</v>
      </c>
    </row>
    <row r="69" spans="1:22" ht="13.5" customHeight="1" x14ac:dyDescent="0.35">
      <c r="A69" s="536"/>
      <c r="B69" s="544" t="s">
        <v>181</v>
      </c>
      <c r="C69" s="545"/>
      <c r="D69" s="218" t="s">
        <v>18</v>
      </c>
      <c r="E69" s="215">
        <v>5.9</v>
      </c>
      <c r="F69" s="215">
        <v>2.2000000000000002</v>
      </c>
      <c r="G69" s="215">
        <v>-26.4</v>
      </c>
      <c r="H69" s="215">
        <v>2.4</v>
      </c>
      <c r="I69" s="215">
        <v>15.8</v>
      </c>
      <c r="J69" s="215">
        <v>6.9</v>
      </c>
      <c r="K69" s="215">
        <v>79.8</v>
      </c>
      <c r="L69" s="237"/>
      <c r="M69" s="215">
        <v>-7.3</v>
      </c>
      <c r="N69" s="215">
        <v>5.5</v>
      </c>
      <c r="O69" s="215">
        <v>0.9</v>
      </c>
      <c r="P69" s="215">
        <v>38</v>
      </c>
      <c r="Q69" s="215">
        <v>18.5</v>
      </c>
      <c r="R69" s="215">
        <v>-2.2999999999999998</v>
      </c>
      <c r="S69" s="215">
        <v>46.7</v>
      </c>
      <c r="T69" s="80">
        <v>4.0999999999999996</v>
      </c>
      <c r="U69" s="80" t="s">
        <v>18</v>
      </c>
      <c r="V69" s="80" t="s">
        <v>18</v>
      </c>
    </row>
    <row r="70" spans="1:22" ht="13.5" customHeight="1" x14ac:dyDescent="0.35">
      <c r="A70" s="536"/>
      <c r="B70" s="544" t="s">
        <v>182</v>
      </c>
      <c r="C70" s="545"/>
      <c r="D70" s="218" t="s">
        <v>18</v>
      </c>
      <c r="E70" s="215">
        <v>3.3</v>
      </c>
      <c r="F70" s="215">
        <v>4.2</v>
      </c>
      <c r="G70" s="215">
        <v>0.2</v>
      </c>
      <c r="H70" s="215">
        <v>-0.7</v>
      </c>
      <c r="I70" s="215">
        <v>16.899999999999999</v>
      </c>
      <c r="J70" s="215">
        <v>1</v>
      </c>
      <c r="K70" s="215">
        <v>55.7</v>
      </c>
      <c r="L70" s="237"/>
      <c r="M70" s="215">
        <v>-4.4000000000000004</v>
      </c>
      <c r="N70" s="215">
        <v>23.6</v>
      </c>
      <c r="O70" s="79">
        <v>8.9</v>
      </c>
      <c r="P70" s="215">
        <v>36.299999999999997</v>
      </c>
      <c r="Q70" s="215">
        <v>46.3</v>
      </c>
      <c r="R70" s="215">
        <v>-37.6</v>
      </c>
      <c r="S70" s="215">
        <v>17.7</v>
      </c>
      <c r="T70" s="80">
        <v>23.9</v>
      </c>
      <c r="U70" s="80" t="s">
        <v>18</v>
      </c>
      <c r="V70" s="80" t="s">
        <v>18</v>
      </c>
    </row>
    <row r="71" spans="1:22" ht="13.5" customHeight="1" x14ac:dyDescent="0.35">
      <c r="A71" s="536"/>
      <c r="B71" s="546"/>
      <c r="C71" s="547"/>
      <c r="D71" s="218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0"/>
      <c r="U71" s="80"/>
      <c r="V71" s="80"/>
    </row>
    <row r="72" spans="1:22" ht="13.5" customHeight="1" x14ac:dyDescent="0.35">
      <c r="A72" s="536"/>
      <c r="B72" s="534" t="s">
        <v>183</v>
      </c>
      <c r="C72" s="533"/>
      <c r="D72" s="218" t="s">
        <v>18</v>
      </c>
      <c r="E72" s="79">
        <v>-2.4</v>
      </c>
      <c r="F72" s="79">
        <v>-2.4</v>
      </c>
      <c r="G72" s="79">
        <v>-85.3</v>
      </c>
      <c r="H72" s="79">
        <v>-1.1000000000000001</v>
      </c>
      <c r="I72" s="79">
        <v>13.4</v>
      </c>
      <c r="J72" s="79">
        <v>-0.7</v>
      </c>
      <c r="K72" s="79">
        <v>-13.1</v>
      </c>
      <c r="L72" s="79"/>
      <c r="M72" s="79">
        <v>9.6999999999999993</v>
      </c>
      <c r="N72" s="79">
        <v>49.8</v>
      </c>
      <c r="O72" s="79">
        <v>-16.399999999999999</v>
      </c>
      <c r="P72" s="79">
        <v>-32.700000000000003</v>
      </c>
      <c r="Q72" s="79">
        <v>57.4</v>
      </c>
      <c r="R72" s="79">
        <v>107.5</v>
      </c>
      <c r="S72" s="79">
        <v>14.4</v>
      </c>
      <c r="T72" s="80">
        <v>19.2</v>
      </c>
      <c r="U72" s="80" t="s">
        <v>18</v>
      </c>
      <c r="V72" s="80" t="s">
        <v>18</v>
      </c>
    </row>
    <row r="73" spans="1:22" ht="13.5" customHeight="1" x14ac:dyDescent="0.35">
      <c r="A73" s="536"/>
      <c r="B73" s="532" t="s">
        <v>184</v>
      </c>
      <c r="C73" s="533"/>
      <c r="D73" s="218" t="s">
        <v>18</v>
      </c>
      <c r="E73" s="79">
        <v>3.6</v>
      </c>
      <c r="F73" s="79">
        <v>-1.3</v>
      </c>
      <c r="G73" s="79">
        <v>-46.5</v>
      </c>
      <c r="H73" s="79">
        <v>3.1</v>
      </c>
      <c r="I73" s="79">
        <v>18.399999999999999</v>
      </c>
      <c r="J73" s="79">
        <v>2.2999999999999998</v>
      </c>
      <c r="K73" s="215">
        <v>-6.3</v>
      </c>
      <c r="L73" s="79"/>
      <c r="M73" s="79">
        <v>16.2</v>
      </c>
      <c r="N73" s="79">
        <v>-12.6</v>
      </c>
      <c r="O73" s="79">
        <v>-19</v>
      </c>
      <c r="P73" s="79">
        <v>8.4</v>
      </c>
      <c r="Q73" s="79">
        <v>99.5</v>
      </c>
      <c r="R73" s="79">
        <v>-36.5</v>
      </c>
      <c r="S73" s="79">
        <v>29.3</v>
      </c>
      <c r="T73" s="80">
        <v>24.3</v>
      </c>
      <c r="U73" s="80" t="s">
        <v>18</v>
      </c>
      <c r="V73" s="80" t="s">
        <v>18</v>
      </c>
    </row>
    <row r="74" spans="1:22" ht="13.5" customHeight="1" x14ac:dyDescent="0.35">
      <c r="A74" s="536"/>
      <c r="B74" s="532" t="s">
        <v>185</v>
      </c>
      <c r="C74" s="533"/>
      <c r="D74" s="218" t="s">
        <v>18</v>
      </c>
      <c r="E74" s="79">
        <v>9.8000000000000007</v>
      </c>
      <c r="F74" s="79">
        <v>-0.7</v>
      </c>
      <c r="G74" s="79">
        <v>-2.1</v>
      </c>
      <c r="H74" s="79">
        <v>11.8</v>
      </c>
      <c r="I74" s="79">
        <v>-12.7</v>
      </c>
      <c r="J74" s="79">
        <v>0.9</v>
      </c>
      <c r="K74" s="79">
        <v>-38.799999999999997</v>
      </c>
      <c r="L74" s="79"/>
      <c r="M74" s="79">
        <v>4.5</v>
      </c>
      <c r="N74" s="79">
        <v>-3.4</v>
      </c>
      <c r="O74" s="79">
        <v>-3.3</v>
      </c>
      <c r="P74" s="79">
        <v>37.700000000000003</v>
      </c>
      <c r="Q74" s="79">
        <v>-42.6</v>
      </c>
      <c r="R74" s="79">
        <v>120.7</v>
      </c>
      <c r="S74" s="79">
        <v>-7.4</v>
      </c>
      <c r="T74" s="80">
        <v>-17</v>
      </c>
      <c r="U74" s="80" t="s">
        <v>18</v>
      </c>
      <c r="V74" s="80" t="s">
        <v>18</v>
      </c>
    </row>
    <row r="75" spans="1:22" ht="13.5" customHeight="1" x14ac:dyDescent="0.35">
      <c r="A75" s="536"/>
      <c r="B75" s="532" t="s">
        <v>186</v>
      </c>
      <c r="C75" s="533"/>
      <c r="D75" s="218" t="s">
        <v>18</v>
      </c>
      <c r="E75" s="79">
        <v>2.2999999999999998</v>
      </c>
      <c r="F75" s="79">
        <v>5.3</v>
      </c>
      <c r="G75" s="79">
        <v>4.9000000000000004</v>
      </c>
      <c r="H75" s="79">
        <v>0.3</v>
      </c>
      <c r="I75" s="79">
        <v>10</v>
      </c>
      <c r="J75" s="79">
        <v>15.2</v>
      </c>
      <c r="K75" s="79">
        <v>-29.5</v>
      </c>
      <c r="L75" s="79"/>
      <c r="M75" s="79">
        <v>9.6999999999999993</v>
      </c>
      <c r="N75" s="79">
        <v>22.6</v>
      </c>
      <c r="O75" s="79">
        <v>32.6</v>
      </c>
      <c r="P75" s="79">
        <v>18.3</v>
      </c>
      <c r="Q75" s="79">
        <v>45.6</v>
      </c>
      <c r="R75" s="79">
        <v>-11.5</v>
      </c>
      <c r="S75" s="79">
        <v>36</v>
      </c>
      <c r="T75" s="80">
        <v>-12.4</v>
      </c>
      <c r="U75" s="80" t="s">
        <v>18</v>
      </c>
      <c r="V75" s="80" t="s">
        <v>18</v>
      </c>
    </row>
    <row r="76" spans="1:22" ht="13.5" customHeight="1" x14ac:dyDescent="0.35">
      <c r="A76" s="536"/>
      <c r="B76" s="532" t="s">
        <v>187</v>
      </c>
      <c r="C76" s="533"/>
      <c r="D76" s="218" t="s">
        <v>18</v>
      </c>
      <c r="E76" s="79">
        <v>5.6</v>
      </c>
      <c r="F76" s="79">
        <v>5.7</v>
      </c>
      <c r="G76" s="79">
        <v>-55.4</v>
      </c>
      <c r="H76" s="79">
        <v>-1.3</v>
      </c>
      <c r="I76" s="79">
        <v>-2.1</v>
      </c>
      <c r="J76" s="79">
        <v>5.3</v>
      </c>
      <c r="K76" s="79">
        <v>-3.3</v>
      </c>
      <c r="L76" s="79"/>
      <c r="M76" s="79">
        <v>-4</v>
      </c>
      <c r="N76" s="79">
        <v>57.7</v>
      </c>
      <c r="O76" s="79">
        <v>49.7</v>
      </c>
      <c r="P76" s="79">
        <v>36.299999999999997</v>
      </c>
      <c r="Q76" s="79">
        <v>-29.1</v>
      </c>
      <c r="R76" s="79">
        <v>25.7</v>
      </c>
      <c r="S76" s="79">
        <v>47.9</v>
      </c>
      <c r="T76" s="80">
        <v>-22.3</v>
      </c>
      <c r="U76" s="80" t="s">
        <v>18</v>
      </c>
      <c r="V76" s="80" t="s">
        <v>18</v>
      </c>
    </row>
    <row r="77" spans="1:22" ht="13.5" customHeight="1" x14ac:dyDescent="0.2">
      <c r="A77" s="536"/>
      <c r="B77" s="532" t="s">
        <v>188</v>
      </c>
      <c r="C77" s="533"/>
      <c r="D77" s="218" t="s">
        <v>18</v>
      </c>
      <c r="E77" s="223">
        <v>-0.3</v>
      </c>
      <c r="F77" s="79">
        <v>-2.2000000000000002</v>
      </c>
      <c r="G77" s="79">
        <v>-9.9</v>
      </c>
      <c r="H77" s="79">
        <v>-0.8</v>
      </c>
      <c r="I77" s="79">
        <v>7.4</v>
      </c>
      <c r="J77" s="79">
        <v>5.2</v>
      </c>
      <c r="K77" s="79">
        <v>3.5</v>
      </c>
      <c r="L77" s="79"/>
      <c r="M77" s="79">
        <v>-5.8</v>
      </c>
      <c r="N77" s="79">
        <v>56.6</v>
      </c>
      <c r="O77" s="79">
        <v>16.600000000000001</v>
      </c>
      <c r="P77" s="79">
        <v>14.4</v>
      </c>
      <c r="Q77" s="79">
        <v>10.1</v>
      </c>
      <c r="R77" s="79">
        <v>10.9</v>
      </c>
      <c r="S77" s="79">
        <v>56.9</v>
      </c>
      <c r="T77" s="80">
        <v>-18.100000000000001</v>
      </c>
      <c r="U77" s="80" t="s">
        <v>18</v>
      </c>
      <c r="V77" s="80" t="s">
        <v>18</v>
      </c>
    </row>
    <row r="78" spans="1:22" ht="6" customHeight="1" x14ac:dyDescent="0.35">
      <c r="A78" s="536"/>
      <c r="B78" s="532"/>
      <c r="C78" s="533"/>
      <c r="D78" s="218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80"/>
      <c r="U78" s="80"/>
      <c r="V78" s="80"/>
    </row>
    <row r="79" spans="1:22" ht="13.5" customHeight="1" x14ac:dyDescent="0.35">
      <c r="A79" s="536"/>
      <c r="B79" s="532" t="s">
        <v>189</v>
      </c>
      <c r="C79" s="533"/>
      <c r="D79" s="218" t="s">
        <v>18</v>
      </c>
      <c r="E79" s="79">
        <v>-1.2</v>
      </c>
      <c r="F79" s="79">
        <v>-1.8</v>
      </c>
      <c r="G79" s="79">
        <v>-39.4</v>
      </c>
      <c r="H79" s="79">
        <v>-4.8</v>
      </c>
      <c r="I79" s="79">
        <v>8.3000000000000007</v>
      </c>
      <c r="J79" s="79">
        <v>7.8</v>
      </c>
      <c r="K79" s="79">
        <v>-10.3</v>
      </c>
      <c r="L79" s="79"/>
      <c r="M79" s="79">
        <v>-14.5</v>
      </c>
      <c r="N79" s="79">
        <v>9.9</v>
      </c>
      <c r="O79" s="79">
        <v>-11.8</v>
      </c>
      <c r="P79" s="79">
        <v>44.9</v>
      </c>
      <c r="Q79" s="79">
        <v>22</v>
      </c>
      <c r="R79" s="79">
        <v>112.9</v>
      </c>
      <c r="S79" s="79">
        <v>33.9</v>
      </c>
      <c r="T79" s="80">
        <v>-6</v>
      </c>
      <c r="U79" s="80" t="s">
        <v>18</v>
      </c>
      <c r="V79" s="80" t="s">
        <v>18</v>
      </c>
    </row>
    <row r="80" spans="1:22" ht="13.5" customHeight="1" x14ac:dyDescent="0.35">
      <c r="A80" s="536"/>
      <c r="B80" s="532" t="s">
        <v>190</v>
      </c>
      <c r="C80" s="533"/>
      <c r="D80" s="218" t="s">
        <v>18</v>
      </c>
      <c r="E80" s="79">
        <v>2.4</v>
      </c>
      <c r="F80" s="79">
        <v>2.7</v>
      </c>
      <c r="G80" s="79">
        <v>31.9</v>
      </c>
      <c r="H80" s="79">
        <v>-1.2</v>
      </c>
      <c r="I80" s="79">
        <v>35.5</v>
      </c>
      <c r="J80" s="79">
        <v>5.4</v>
      </c>
      <c r="K80" s="79">
        <v>359.6</v>
      </c>
      <c r="L80" s="79"/>
      <c r="M80" s="79">
        <v>-1.8</v>
      </c>
      <c r="N80" s="79">
        <v>10.9</v>
      </c>
      <c r="O80" s="79">
        <v>33.9</v>
      </c>
      <c r="P80" s="79">
        <v>28.6</v>
      </c>
      <c r="Q80" s="79">
        <v>18.8</v>
      </c>
      <c r="R80" s="79">
        <v>-46.9</v>
      </c>
      <c r="S80" s="79">
        <v>71.5</v>
      </c>
      <c r="T80" s="80">
        <v>20.2</v>
      </c>
      <c r="U80" s="80" t="s">
        <v>18</v>
      </c>
      <c r="V80" s="80" t="s">
        <v>18</v>
      </c>
    </row>
    <row r="81" spans="1:22" ht="13.5" customHeight="1" x14ac:dyDescent="0.35">
      <c r="A81" s="536"/>
      <c r="B81" s="532" t="s">
        <v>191</v>
      </c>
      <c r="C81" s="533"/>
      <c r="D81" s="218" t="s">
        <v>18</v>
      </c>
      <c r="E81" s="79">
        <v>19.2</v>
      </c>
      <c r="F81" s="79">
        <v>5.7</v>
      </c>
      <c r="G81" s="79">
        <v>40.1</v>
      </c>
      <c r="H81" s="79">
        <v>16.5</v>
      </c>
      <c r="I81" s="79">
        <v>5.6</v>
      </c>
      <c r="J81" s="79">
        <v>7.7</v>
      </c>
      <c r="K81" s="79">
        <v>-11.2</v>
      </c>
      <c r="L81" s="79"/>
      <c r="M81" s="79">
        <v>-4.0999999999999996</v>
      </c>
      <c r="N81" s="79">
        <v>-4.0999999999999996</v>
      </c>
      <c r="O81" s="79">
        <v>-7.9</v>
      </c>
      <c r="P81" s="79">
        <v>40.5</v>
      </c>
      <c r="Q81" s="79">
        <v>14.7</v>
      </c>
      <c r="R81" s="79">
        <v>-19.5</v>
      </c>
      <c r="S81" s="79">
        <v>36.4</v>
      </c>
      <c r="T81" s="80">
        <v>0.6</v>
      </c>
      <c r="U81" s="80" t="s">
        <v>18</v>
      </c>
      <c r="V81" s="80" t="s">
        <v>18</v>
      </c>
    </row>
    <row r="82" spans="1:22" ht="13.5" customHeight="1" x14ac:dyDescent="0.35">
      <c r="A82" s="536"/>
      <c r="B82" s="532" t="s">
        <v>192</v>
      </c>
      <c r="C82" s="533"/>
      <c r="D82" s="218" t="s">
        <v>18</v>
      </c>
      <c r="E82" s="79">
        <v>7.1</v>
      </c>
      <c r="F82" s="79">
        <v>6.4</v>
      </c>
      <c r="G82" s="79">
        <v>-43.5</v>
      </c>
      <c r="H82" s="79">
        <v>2.1</v>
      </c>
      <c r="I82" s="79">
        <v>26.7</v>
      </c>
      <c r="J82" s="79">
        <v>5.0999999999999996</v>
      </c>
      <c r="K82" s="79">
        <v>114.1</v>
      </c>
      <c r="L82" s="79"/>
      <c r="M82" s="79">
        <v>-9.6999999999999993</v>
      </c>
      <c r="N82" s="79">
        <v>44.7</v>
      </c>
      <c r="O82" s="79">
        <v>29.6</v>
      </c>
      <c r="P82" s="79">
        <v>84.1</v>
      </c>
      <c r="Q82" s="79">
        <v>29.1</v>
      </c>
      <c r="R82" s="79">
        <v>-2.2999999999999998</v>
      </c>
      <c r="S82" s="79">
        <v>40.6</v>
      </c>
      <c r="T82" s="80">
        <v>35.9</v>
      </c>
      <c r="U82" s="80" t="s">
        <v>18</v>
      </c>
      <c r="V82" s="80" t="s">
        <v>18</v>
      </c>
    </row>
    <row r="83" spans="1:22" ht="13.5" customHeight="1" x14ac:dyDescent="0.35">
      <c r="A83" s="536"/>
      <c r="B83" s="532" t="s">
        <v>193</v>
      </c>
      <c r="C83" s="533"/>
      <c r="D83" s="218" t="s">
        <v>18</v>
      </c>
      <c r="E83" s="79">
        <v>8.8000000000000007</v>
      </c>
      <c r="F83" s="79">
        <v>2.8</v>
      </c>
      <c r="G83" s="79">
        <v>-48.5</v>
      </c>
      <c r="H83" s="79">
        <v>7</v>
      </c>
      <c r="I83" s="79">
        <v>22.9</v>
      </c>
      <c r="J83" s="79">
        <v>-2.1</v>
      </c>
      <c r="K83" s="79">
        <v>74.2</v>
      </c>
      <c r="L83" s="79"/>
      <c r="M83" s="79">
        <v>-1.2</v>
      </c>
      <c r="N83" s="79">
        <v>15.7</v>
      </c>
      <c r="O83" s="79">
        <v>-0.2</v>
      </c>
      <c r="P83" s="79">
        <v>14.9</v>
      </c>
      <c r="Q83" s="79">
        <v>89.5</v>
      </c>
      <c r="R83" s="79">
        <v>-71.8</v>
      </c>
      <c r="S83" s="79">
        <v>21.4</v>
      </c>
      <c r="T83" s="80">
        <v>37.200000000000003</v>
      </c>
      <c r="U83" s="80" t="s">
        <v>18</v>
      </c>
      <c r="V83" s="80" t="s">
        <v>18</v>
      </c>
    </row>
    <row r="84" spans="1:22" ht="13.5" customHeight="1" x14ac:dyDescent="0.35">
      <c r="A84" s="536"/>
      <c r="B84" s="532" t="s">
        <v>194</v>
      </c>
      <c r="C84" s="533"/>
      <c r="D84" s="218" t="s">
        <v>18</v>
      </c>
      <c r="E84" s="79">
        <v>-0.9</v>
      </c>
      <c r="F84" s="79">
        <v>3.4</v>
      </c>
      <c r="G84" s="79">
        <v>5.2</v>
      </c>
      <c r="H84" s="79">
        <v>-5.0999999999999996</v>
      </c>
      <c r="I84" s="79">
        <v>4.7</v>
      </c>
      <c r="J84" s="79">
        <v>0.2</v>
      </c>
      <c r="K84" s="215">
        <v>-0.4</v>
      </c>
      <c r="L84" s="238"/>
      <c r="M84" s="79">
        <v>-2.7</v>
      </c>
      <c r="N84" s="79">
        <v>12.7</v>
      </c>
      <c r="O84" s="79">
        <v>-1</v>
      </c>
      <c r="P84" s="79">
        <v>30.6</v>
      </c>
      <c r="Q84" s="79">
        <v>19.5</v>
      </c>
      <c r="R84" s="79">
        <v>-16</v>
      </c>
      <c r="S84" s="79">
        <v>2</v>
      </c>
      <c r="T84" s="80">
        <v>5.2</v>
      </c>
      <c r="U84" s="80" t="s">
        <v>18</v>
      </c>
      <c r="V84" s="80" t="s">
        <v>18</v>
      </c>
    </row>
    <row r="85" spans="1:22" ht="5.5" customHeight="1" x14ac:dyDescent="0.35">
      <c r="A85" s="239"/>
      <c r="B85" s="240"/>
      <c r="C85" s="241"/>
      <c r="D85" s="242"/>
      <c r="E85" s="243"/>
      <c r="F85" s="243"/>
      <c r="G85" s="243"/>
      <c r="H85" s="243"/>
      <c r="I85" s="243"/>
      <c r="J85" s="243"/>
      <c r="K85" s="243"/>
      <c r="L85" s="205"/>
      <c r="M85" s="231"/>
      <c r="N85" s="231"/>
      <c r="O85" s="231"/>
      <c r="P85" s="231"/>
      <c r="Q85" s="244"/>
      <c r="R85" s="244"/>
      <c r="S85" s="231"/>
      <c r="T85" s="245"/>
      <c r="U85" s="245"/>
      <c r="V85" s="245"/>
    </row>
    <row r="86" spans="1:22" ht="13.5" customHeight="1" x14ac:dyDescent="0.35">
      <c r="A86" s="246" t="s">
        <v>203</v>
      </c>
      <c r="B86" s="247"/>
      <c r="C86" s="247"/>
      <c r="D86" s="248"/>
      <c r="E86" s="248"/>
      <c r="F86" s="248"/>
      <c r="G86" s="248"/>
      <c r="H86" s="248"/>
      <c r="I86" s="248"/>
      <c r="J86" s="248"/>
      <c r="K86" s="248"/>
      <c r="L86" s="191"/>
      <c r="M86" s="246" t="s">
        <v>204</v>
      </c>
      <c r="N86" s="249"/>
      <c r="O86" s="191"/>
      <c r="P86" s="250"/>
      <c r="Q86" s="191"/>
      <c r="R86" s="191"/>
      <c r="S86" s="191"/>
      <c r="T86" s="191"/>
      <c r="U86" s="191"/>
      <c r="V86" s="191"/>
    </row>
    <row r="87" spans="1:22" ht="13.5" customHeight="1" x14ac:dyDescent="0.35">
      <c r="A87" s="246" t="s">
        <v>205</v>
      </c>
      <c r="B87" s="247"/>
      <c r="C87" s="247"/>
      <c r="D87" s="248"/>
      <c r="E87" s="248"/>
      <c r="F87" s="248"/>
      <c r="G87" s="248"/>
      <c r="H87" s="248"/>
      <c r="I87" s="248"/>
      <c r="J87" s="248"/>
      <c r="K87" s="248"/>
      <c r="L87" s="191"/>
      <c r="M87" s="249"/>
      <c r="N87" s="249"/>
      <c r="O87" s="191"/>
      <c r="P87" s="250"/>
      <c r="Q87" s="191"/>
      <c r="R87" s="191"/>
      <c r="S87" s="191"/>
      <c r="T87" s="191"/>
      <c r="U87" s="191"/>
      <c r="V87" s="191"/>
    </row>
    <row r="88" spans="1:22" ht="13.5" customHeight="1" x14ac:dyDescent="0.35">
      <c r="A88" s="246" t="s">
        <v>206</v>
      </c>
      <c r="B88" s="247"/>
      <c r="C88" s="247"/>
      <c r="D88" s="248"/>
      <c r="E88" s="248"/>
      <c r="F88" s="248"/>
      <c r="G88" s="248"/>
      <c r="H88" s="248"/>
      <c r="I88" s="248"/>
      <c r="J88" s="248"/>
      <c r="K88" s="248"/>
      <c r="L88" s="191"/>
      <c r="M88" s="191"/>
      <c r="N88" s="249"/>
      <c r="O88" s="191"/>
      <c r="P88" s="250"/>
      <c r="Q88" s="191"/>
      <c r="R88" s="191"/>
      <c r="S88" s="191"/>
      <c r="T88" s="191"/>
      <c r="U88" s="191"/>
      <c r="V88" s="191"/>
    </row>
    <row r="89" spans="1:22" ht="13.5" customHeight="1" x14ac:dyDescent="0.35">
      <c r="A89" s="251" t="s">
        <v>207</v>
      </c>
      <c r="B89" s="252"/>
      <c r="C89" s="252"/>
      <c r="D89" s="251"/>
      <c r="E89" s="251"/>
      <c r="F89" s="251"/>
      <c r="G89" s="251"/>
      <c r="H89" s="251"/>
      <c r="I89" s="251"/>
      <c r="J89" s="251"/>
      <c r="K89" s="251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</row>
  </sheetData>
  <mergeCells count="84">
    <mergeCell ref="A1:D1"/>
    <mergeCell ref="A2:K2"/>
    <mergeCell ref="A4:C6"/>
    <mergeCell ref="E4:E6"/>
    <mergeCell ref="I4:I6"/>
    <mergeCell ref="J4:J6"/>
    <mergeCell ref="K4:K6"/>
    <mergeCell ref="P4:P6"/>
    <mergeCell ref="R4:R6"/>
    <mergeCell ref="S4:S6"/>
    <mergeCell ref="B7:C7"/>
    <mergeCell ref="A8:A29"/>
    <mergeCell ref="B8:C8"/>
    <mergeCell ref="B9:C9"/>
    <mergeCell ref="B10:C10"/>
    <mergeCell ref="B11:C11"/>
    <mergeCell ref="B13:C13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43:C43"/>
    <mergeCell ref="B26:C26"/>
    <mergeCell ref="B27:C27"/>
    <mergeCell ref="B28:C28"/>
    <mergeCell ref="B29:C29"/>
    <mergeCell ref="B30:C30"/>
    <mergeCell ref="B33:C33"/>
    <mergeCell ref="B34:C34"/>
    <mergeCell ref="B35:C35"/>
    <mergeCell ref="B36:C36"/>
    <mergeCell ref="B37:C37"/>
    <mergeCell ref="B38:C38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6:C56"/>
    <mergeCell ref="B57:C57"/>
    <mergeCell ref="A60:A84"/>
    <mergeCell ref="B60:C60"/>
    <mergeCell ref="B61:C61"/>
    <mergeCell ref="B62:C62"/>
    <mergeCell ref="B63:C63"/>
    <mergeCell ref="B64:C64"/>
    <mergeCell ref="B65:C65"/>
    <mergeCell ref="B67:C67"/>
    <mergeCell ref="A33:A5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83:C83"/>
    <mergeCell ref="B84:C84"/>
    <mergeCell ref="B77:C77"/>
    <mergeCell ref="B78:C78"/>
    <mergeCell ref="B80:C80"/>
    <mergeCell ref="B81:C81"/>
    <mergeCell ref="B82:C82"/>
  </mergeCells>
  <phoneticPr fontId="2"/>
  <printOptions horizontalCentered="1"/>
  <pageMargins left="0.59055118110236227" right="0.59055118110236227" top="0.39370078740157483" bottom="0.39370078740157483" header="0" footer="0"/>
  <pageSetup paperSize="9" scale="70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showGridLines="0" showOutlineSymbols="0" view="pageBreakPreview" zoomScale="75" zoomScaleNormal="100" zoomScaleSheetLayoutView="75" workbookViewId="0"/>
  </sheetViews>
  <sheetFormatPr defaultColWidth="8.84375" defaultRowHeight="20.149999999999999" customHeight="1" x14ac:dyDescent="0.35"/>
  <cols>
    <col min="1" max="1" width="2.07421875" style="255" customWidth="1"/>
    <col min="2" max="2" width="4.765625" style="255" customWidth="1"/>
    <col min="3" max="3" width="17.4609375" style="255" customWidth="1"/>
    <col min="4" max="8" width="13.07421875" style="255" customWidth="1"/>
    <col min="9" max="9" width="13.07421875" style="256" customWidth="1"/>
    <col min="10" max="10" width="1.69140625" style="256" customWidth="1"/>
    <col min="11" max="11" width="12.69140625" style="256" customWidth="1"/>
    <col min="12" max="17" width="12.69140625" style="255" customWidth="1"/>
    <col min="18" max="18" width="14.07421875" style="255" customWidth="1"/>
    <col min="19" max="16384" width="8.84375" style="255"/>
  </cols>
  <sheetData>
    <row r="1" spans="1:18" ht="20.149999999999999" customHeight="1" x14ac:dyDescent="0.35">
      <c r="A1" s="253" t="s">
        <v>12</v>
      </c>
      <c r="B1" s="254"/>
    </row>
    <row r="2" spans="1:18" ht="34" customHeight="1" x14ac:dyDescent="0.35">
      <c r="A2" s="579" t="s">
        <v>208</v>
      </c>
      <c r="B2" s="580"/>
      <c r="C2" s="580"/>
      <c r="D2" s="580"/>
      <c r="E2" s="580"/>
      <c r="F2" s="580"/>
      <c r="G2" s="580"/>
      <c r="H2" s="580"/>
      <c r="I2" s="580"/>
      <c r="J2" s="257"/>
      <c r="K2" s="581"/>
      <c r="L2" s="582"/>
      <c r="M2" s="582"/>
      <c r="N2" s="151"/>
      <c r="O2" s="151"/>
      <c r="P2" s="151"/>
      <c r="Q2" s="151"/>
      <c r="R2" s="151"/>
    </row>
    <row r="3" spans="1:18" ht="22" customHeight="1" thickBot="1" x14ac:dyDescent="0.4">
      <c r="A3" s="258" t="s">
        <v>209</v>
      </c>
      <c r="B3" s="254"/>
    </row>
    <row r="4" spans="1:18" s="266" customFormat="1" ht="13.15" customHeight="1" thickTop="1" x14ac:dyDescent="0.2">
      <c r="A4" s="583" t="s">
        <v>141</v>
      </c>
      <c r="B4" s="583"/>
      <c r="C4" s="583"/>
      <c r="D4" s="259" t="s">
        <v>142</v>
      </c>
      <c r="E4" s="586" t="s">
        <v>147</v>
      </c>
      <c r="F4" s="586" t="s">
        <v>210</v>
      </c>
      <c r="G4" s="586" t="s">
        <v>211</v>
      </c>
      <c r="H4" s="260" t="s">
        <v>212</v>
      </c>
      <c r="I4" s="261" t="s">
        <v>213</v>
      </c>
      <c r="J4" s="262"/>
      <c r="K4" s="263" t="s">
        <v>214</v>
      </c>
      <c r="L4" s="550" t="s">
        <v>215</v>
      </c>
      <c r="M4" s="165" t="s">
        <v>216</v>
      </c>
      <c r="N4" s="553" t="s">
        <v>217</v>
      </c>
      <c r="O4" s="553" t="s">
        <v>218</v>
      </c>
      <c r="P4" s="165" t="s">
        <v>157</v>
      </c>
      <c r="Q4" s="264" t="s">
        <v>219</v>
      </c>
      <c r="R4" s="265" t="s">
        <v>220</v>
      </c>
    </row>
    <row r="5" spans="1:18" s="266" customFormat="1" ht="13.15" customHeight="1" x14ac:dyDescent="0.35">
      <c r="A5" s="584"/>
      <c r="B5" s="584"/>
      <c r="C5" s="584"/>
      <c r="D5" s="267" t="s">
        <v>160</v>
      </c>
      <c r="E5" s="554"/>
      <c r="F5" s="554"/>
      <c r="G5" s="554"/>
      <c r="H5" s="170" t="s">
        <v>221</v>
      </c>
      <c r="I5" s="268" t="s">
        <v>222</v>
      </c>
      <c r="J5" s="161"/>
      <c r="K5" s="169" t="s">
        <v>223</v>
      </c>
      <c r="L5" s="551"/>
      <c r="M5" s="172" t="s">
        <v>224</v>
      </c>
      <c r="N5" s="554"/>
      <c r="O5" s="554"/>
      <c r="P5" s="171" t="s">
        <v>168</v>
      </c>
      <c r="Q5" s="269" t="s">
        <v>225</v>
      </c>
      <c r="R5" s="161" t="s">
        <v>226</v>
      </c>
    </row>
    <row r="6" spans="1:18" s="266" customFormat="1" ht="13.15" customHeight="1" x14ac:dyDescent="0.35">
      <c r="A6" s="585"/>
      <c r="B6" s="585"/>
      <c r="C6" s="585"/>
      <c r="D6" s="270" t="s">
        <v>171</v>
      </c>
      <c r="E6" s="578"/>
      <c r="F6" s="578"/>
      <c r="G6" s="578"/>
      <c r="H6" s="271" t="s">
        <v>172</v>
      </c>
      <c r="I6" s="272" t="s">
        <v>172</v>
      </c>
      <c r="J6" s="273"/>
      <c r="K6" s="274" t="s">
        <v>172</v>
      </c>
      <c r="L6" s="587"/>
      <c r="M6" s="270" t="s">
        <v>172</v>
      </c>
      <c r="N6" s="578"/>
      <c r="O6" s="578"/>
      <c r="P6" s="270" t="s">
        <v>172</v>
      </c>
      <c r="Q6" s="270" t="s">
        <v>173</v>
      </c>
      <c r="R6" s="177" t="s">
        <v>227</v>
      </c>
    </row>
    <row r="7" spans="1:18" s="279" customFormat="1" ht="13.15" customHeight="1" x14ac:dyDescent="0.2">
      <c r="A7" s="275"/>
      <c r="B7" s="539" t="s">
        <v>174</v>
      </c>
      <c r="C7" s="540"/>
      <c r="D7" s="276">
        <v>2.78</v>
      </c>
      <c r="E7" s="277">
        <v>256752</v>
      </c>
      <c r="F7" s="277">
        <v>64499</v>
      </c>
      <c r="G7" s="277">
        <v>16759</v>
      </c>
      <c r="H7" s="190">
        <v>27004</v>
      </c>
      <c r="I7" s="190">
        <v>8988</v>
      </c>
      <c r="J7" s="190"/>
      <c r="K7" s="190">
        <v>9184</v>
      </c>
      <c r="L7" s="190">
        <v>11166</v>
      </c>
      <c r="M7" s="190">
        <v>37526</v>
      </c>
      <c r="N7" s="190">
        <v>6644</v>
      </c>
      <c r="O7" s="190">
        <v>22703</v>
      </c>
      <c r="P7" s="190">
        <v>52279</v>
      </c>
      <c r="Q7" s="278">
        <v>25.1</v>
      </c>
      <c r="R7" s="278">
        <v>99.5</v>
      </c>
    </row>
    <row r="8" spans="1:18" s="279" customFormat="1" ht="13.15" customHeight="1" x14ac:dyDescent="0.2">
      <c r="A8" s="275"/>
      <c r="B8" s="539" t="s">
        <v>175</v>
      </c>
      <c r="C8" s="541"/>
      <c r="D8" s="276">
        <v>2.77</v>
      </c>
      <c r="E8" s="277">
        <v>271988</v>
      </c>
      <c r="F8" s="277">
        <v>67522</v>
      </c>
      <c r="G8" s="277">
        <v>19714</v>
      </c>
      <c r="H8" s="190">
        <v>26709</v>
      </c>
      <c r="I8" s="190">
        <v>9085</v>
      </c>
      <c r="J8" s="190"/>
      <c r="K8" s="190">
        <v>9524</v>
      </c>
      <c r="L8" s="190">
        <v>13150</v>
      </c>
      <c r="M8" s="190">
        <v>40966</v>
      </c>
      <c r="N8" s="190">
        <v>6630</v>
      </c>
      <c r="O8" s="190">
        <v>25418</v>
      </c>
      <c r="P8" s="190">
        <v>53269</v>
      </c>
      <c r="Q8" s="278">
        <v>24.8</v>
      </c>
      <c r="R8" s="278">
        <v>100.1</v>
      </c>
    </row>
    <row r="9" spans="1:18" s="279" customFormat="1" ht="13.15" customHeight="1" x14ac:dyDescent="0.2">
      <c r="A9" s="275"/>
      <c r="B9" s="539" t="s">
        <v>198</v>
      </c>
      <c r="C9" s="541"/>
      <c r="D9" s="276">
        <v>2.77</v>
      </c>
      <c r="E9" s="277">
        <v>267187</v>
      </c>
      <c r="F9" s="277">
        <v>70208</v>
      </c>
      <c r="G9" s="277">
        <v>19423</v>
      </c>
      <c r="H9" s="190">
        <v>27637</v>
      </c>
      <c r="I9" s="190">
        <v>10580</v>
      </c>
      <c r="J9" s="190"/>
      <c r="K9" s="190">
        <v>8492</v>
      </c>
      <c r="L9" s="190">
        <v>13168</v>
      </c>
      <c r="M9" s="190">
        <v>39298</v>
      </c>
      <c r="N9" s="190">
        <v>5775</v>
      </c>
      <c r="O9" s="190">
        <v>22471</v>
      </c>
      <c r="P9" s="190">
        <v>50133</v>
      </c>
      <c r="Q9" s="278">
        <v>26.3</v>
      </c>
      <c r="R9" s="278">
        <v>100</v>
      </c>
    </row>
    <row r="10" spans="1:18" s="279" customFormat="1" ht="13.15" customHeight="1" x14ac:dyDescent="0.2">
      <c r="A10" s="275"/>
      <c r="B10" s="539" t="s">
        <v>199</v>
      </c>
      <c r="C10" s="541"/>
      <c r="D10" s="276">
        <v>2.75</v>
      </c>
      <c r="E10" s="277">
        <v>259167</v>
      </c>
      <c r="F10" s="277">
        <v>68219</v>
      </c>
      <c r="G10" s="277">
        <v>18227</v>
      </c>
      <c r="H10" s="190">
        <v>27428</v>
      </c>
      <c r="I10" s="190">
        <v>10202</v>
      </c>
      <c r="J10" s="190"/>
      <c r="K10" s="190">
        <v>7845</v>
      </c>
      <c r="L10" s="190">
        <v>12560</v>
      </c>
      <c r="M10" s="190">
        <v>35875</v>
      </c>
      <c r="N10" s="190">
        <v>6252</v>
      </c>
      <c r="O10" s="190">
        <v>21167</v>
      </c>
      <c r="P10" s="190">
        <v>51391</v>
      </c>
      <c r="Q10" s="278">
        <v>26.3</v>
      </c>
      <c r="R10" s="278">
        <v>100</v>
      </c>
    </row>
    <row r="11" spans="1:18" s="284" customFormat="1" ht="13.15" customHeight="1" x14ac:dyDescent="0.2">
      <c r="A11" s="577"/>
      <c r="B11" s="548" t="s">
        <v>200</v>
      </c>
      <c r="C11" s="549"/>
      <c r="D11" s="280">
        <v>2.72</v>
      </c>
      <c r="E11" s="281">
        <v>281153</v>
      </c>
      <c r="F11" s="281">
        <v>72125</v>
      </c>
      <c r="G11" s="281">
        <v>19823</v>
      </c>
      <c r="H11" s="282">
        <v>30642</v>
      </c>
      <c r="I11" s="282">
        <v>12028</v>
      </c>
      <c r="J11" s="282"/>
      <c r="K11" s="282">
        <v>8528</v>
      </c>
      <c r="L11" s="282">
        <v>13259</v>
      </c>
      <c r="M11" s="282">
        <v>40074</v>
      </c>
      <c r="N11" s="282">
        <v>6706</v>
      </c>
      <c r="O11" s="282">
        <v>24965</v>
      </c>
      <c r="P11" s="282">
        <v>53004</v>
      </c>
      <c r="Q11" s="283">
        <v>25.7</v>
      </c>
      <c r="R11" s="283">
        <v>103.7</v>
      </c>
    </row>
    <row r="12" spans="1:18" s="279" customFormat="1" ht="4.5" customHeight="1" x14ac:dyDescent="0.35">
      <c r="A12" s="577"/>
      <c r="B12" s="188"/>
      <c r="C12" s="285"/>
      <c r="D12" s="286"/>
      <c r="E12" s="188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278"/>
      <c r="R12" s="278"/>
    </row>
    <row r="13" spans="1:18" s="279" customFormat="1" ht="13.15" customHeight="1" x14ac:dyDescent="0.35">
      <c r="A13" s="577"/>
      <c r="B13" s="544" t="s">
        <v>179</v>
      </c>
      <c r="C13" s="545"/>
      <c r="D13" s="276">
        <v>2.72</v>
      </c>
      <c r="E13" s="277">
        <v>271384</v>
      </c>
      <c r="F13" s="277">
        <v>65230</v>
      </c>
      <c r="G13" s="277">
        <v>13281</v>
      </c>
      <c r="H13" s="190">
        <v>42044</v>
      </c>
      <c r="I13" s="190">
        <v>9409</v>
      </c>
      <c r="J13" s="190"/>
      <c r="K13" s="190">
        <v>6990</v>
      </c>
      <c r="L13" s="190">
        <v>13174</v>
      </c>
      <c r="M13" s="190">
        <v>40502</v>
      </c>
      <c r="N13" s="190">
        <v>8407</v>
      </c>
      <c r="O13" s="190">
        <v>22919</v>
      </c>
      <c r="P13" s="190">
        <v>49429</v>
      </c>
      <c r="Q13" s="278">
        <v>24</v>
      </c>
      <c r="R13" s="278">
        <v>101.5</v>
      </c>
    </row>
    <row r="14" spans="1:18" s="279" customFormat="1" ht="13.15" customHeight="1" x14ac:dyDescent="0.35">
      <c r="A14" s="577"/>
      <c r="B14" s="544" t="s">
        <v>180</v>
      </c>
      <c r="C14" s="545"/>
      <c r="D14" s="276">
        <v>2.71</v>
      </c>
      <c r="E14" s="277">
        <v>265182</v>
      </c>
      <c r="F14" s="277">
        <v>70028</v>
      </c>
      <c r="G14" s="277">
        <v>17733</v>
      </c>
      <c r="H14" s="190">
        <v>31237</v>
      </c>
      <c r="I14" s="190">
        <v>14260</v>
      </c>
      <c r="J14" s="190"/>
      <c r="K14" s="190">
        <v>9254</v>
      </c>
      <c r="L14" s="190">
        <v>12872</v>
      </c>
      <c r="M14" s="190">
        <v>34027</v>
      </c>
      <c r="N14" s="190">
        <v>6649</v>
      </c>
      <c r="O14" s="190">
        <v>25429</v>
      </c>
      <c r="P14" s="190">
        <v>43692</v>
      </c>
      <c r="Q14" s="278">
        <v>26.4</v>
      </c>
      <c r="R14" s="278">
        <v>103</v>
      </c>
    </row>
    <row r="15" spans="1:18" s="279" customFormat="1" ht="13.15" customHeight="1" x14ac:dyDescent="0.35">
      <c r="A15" s="577"/>
      <c r="B15" s="544" t="s">
        <v>181</v>
      </c>
      <c r="C15" s="545"/>
      <c r="D15" s="276">
        <v>2.72</v>
      </c>
      <c r="E15" s="277">
        <v>268374</v>
      </c>
      <c r="F15" s="277">
        <v>73074</v>
      </c>
      <c r="G15" s="277">
        <v>28005</v>
      </c>
      <c r="H15" s="190">
        <v>21147</v>
      </c>
      <c r="I15" s="190">
        <v>10194</v>
      </c>
      <c r="J15" s="190"/>
      <c r="K15" s="190">
        <v>7094</v>
      </c>
      <c r="L15" s="190">
        <v>12574</v>
      </c>
      <c r="M15" s="190">
        <v>34703</v>
      </c>
      <c r="N15" s="190">
        <v>5885</v>
      </c>
      <c r="O15" s="190">
        <v>24291</v>
      </c>
      <c r="P15" s="190">
        <v>51406</v>
      </c>
      <c r="Q15" s="278">
        <v>27.2</v>
      </c>
      <c r="R15" s="278">
        <v>104.2</v>
      </c>
    </row>
    <row r="16" spans="1:18" s="279" customFormat="1" ht="13.15" customHeight="1" x14ac:dyDescent="0.35">
      <c r="A16" s="577"/>
      <c r="B16" s="544" t="s">
        <v>182</v>
      </c>
      <c r="C16" s="545"/>
      <c r="D16" s="276">
        <v>2.71</v>
      </c>
      <c r="E16" s="277">
        <v>319672</v>
      </c>
      <c r="F16" s="277">
        <v>80166</v>
      </c>
      <c r="G16" s="277">
        <v>20270</v>
      </c>
      <c r="H16" s="190">
        <v>28138</v>
      </c>
      <c r="I16" s="190">
        <v>14250</v>
      </c>
      <c r="J16" s="190"/>
      <c r="K16" s="190">
        <v>10771</v>
      </c>
      <c r="L16" s="190">
        <v>14415</v>
      </c>
      <c r="M16" s="190">
        <v>51064</v>
      </c>
      <c r="N16" s="190">
        <v>5884</v>
      </c>
      <c r="O16" s="190">
        <v>27223</v>
      </c>
      <c r="P16" s="190">
        <v>67491</v>
      </c>
      <c r="Q16" s="278">
        <v>25.1</v>
      </c>
      <c r="R16" s="278">
        <v>105.9</v>
      </c>
    </row>
    <row r="17" spans="1:18" s="279" customFormat="1" ht="4.5" customHeight="1" x14ac:dyDescent="0.35">
      <c r="A17" s="577"/>
      <c r="B17" s="546"/>
      <c r="C17" s="547"/>
      <c r="D17" s="276"/>
      <c r="E17" s="277"/>
      <c r="F17" s="277"/>
      <c r="G17" s="277"/>
      <c r="H17" s="190"/>
      <c r="I17" s="190"/>
      <c r="J17" s="190"/>
      <c r="K17" s="190"/>
      <c r="L17" s="190"/>
      <c r="M17" s="190"/>
      <c r="N17" s="190"/>
      <c r="O17" s="190"/>
      <c r="P17" s="190"/>
      <c r="Q17" s="278"/>
      <c r="R17" s="278"/>
    </row>
    <row r="18" spans="1:18" s="279" customFormat="1" ht="13.15" customHeight="1" x14ac:dyDescent="0.35">
      <c r="A18" s="577"/>
      <c r="B18" s="534" t="s">
        <v>183</v>
      </c>
      <c r="C18" s="533"/>
      <c r="D18" s="276">
        <v>2.72</v>
      </c>
      <c r="E18" s="277">
        <v>271644</v>
      </c>
      <c r="F18" s="277">
        <v>63254</v>
      </c>
      <c r="G18" s="277">
        <v>12422</v>
      </c>
      <c r="H18" s="190">
        <v>40490</v>
      </c>
      <c r="I18" s="190">
        <v>10032</v>
      </c>
      <c r="J18" s="190"/>
      <c r="K18" s="190">
        <v>7048</v>
      </c>
      <c r="L18" s="190">
        <v>13081</v>
      </c>
      <c r="M18" s="190">
        <v>38245</v>
      </c>
      <c r="N18" s="190">
        <v>5227</v>
      </c>
      <c r="O18" s="190">
        <v>21542</v>
      </c>
      <c r="P18" s="190">
        <v>60302</v>
      </c>
      <c r="Q18" s="278">
        <v>23.3</v>
      </c>
      <c r="R18" s="287">
        <v>100.9</v>
      </c>
    </row>
    <row r="19" spans="1:18" s="279" customFormat="1" ht="13.15" customHeight="1" x14ac:dyDescent="0.35">
      <c r="A19" s="577"/>
      <c r="B19" s="532" t="s">
        <v>184</v>
      </c>
      <c r="C19" s="533"/>
      <c r="D19" s="276">
        <v>2.72</v>
      </c>
      <c r="E19" s="277">
        <v>262481</v>
      </c>
      <c r="F19" s="277">
        <v>64469</v>
      </c>
      <c r="G19" s="277">
        <v>12225</v>
      </c>
      <c r="H19" s="190">
        <v>42469</v>
      </c>
      <c r="I19" s="190">
        <v>8807</v>
      </c>
      <c r="J19" s="190"/>
      <c r="K19" s="190">
        <v>4404</v>
      </c>
      <c r="L19" s="190">
        <v>12555</v>
      </c>
      <c r="M19" s="190">
        <v>44328</v>
      </c>
      <c r="N19" s="190">
        <v>5777</v>
      </c>
      <c r="O19" s="190">
        <v>23479</v>
      </c>
      <c r="P19" s="190">
        <v>43968</v>
      </c>
      <c r="Q19" s="278">
        <v>24.6</v>
      </c>
      <c r="R19" s="287">
        <v>101.4</v>
      </c>
    </row>
    <row r="20" spans="1:18" s="279" customFormat="1" ht="13.15" customHeight="1" x14ac:dyDescent="0.35">
      <c r="A20" s="577"/>
      <c r="B20" s="532" t="s">
        <v>185</v>
      </c>
      <c r="C20" s="533"/>
      <c r="D20" s="276">
        <v>2.71</v>
      </c>
      <c r="E20" s="277">
        <v>280027</v>
      </c>
      <c r="F20" s="277">
        <v>67966</v>
      </c>
      <c r="G20" s="277">
        <v>15197</v>
      </c>
      <c r="H20" s="190">
        <v>43172</v>
      </c>
      <c r="I20" s="190">
        <v>9387</v>
      </c>
      <c r="J20" s="190"/>
      <c r="K20" s="190">
        <v>9518</v>
      </c>
      <c r="L20" s="190">
        <v>13886</v>
      </c>
      <c r="M20" s="190">
        <v>38934</v>
      </c>
      <c r="N20" s="190">
        <v>14217</v>
      </c>
      <c r="O20" s="190">
        <v>23735</v>
      </c>
      <c r="P20" s="190">
        <v>44016</v>
      </c>
      <c r="Q20" s="278">
        <v>24.3</v>
      </c>
      <c r="R20" s="287">
        <v>102.1</v>
      </c>
    </row>
    <row r="21" spans="1:18" s="279" customFormat="1" ht="13.15" customHeight="1" x14ac:dyDescent="0.35">
      <c r="A21" s="577"/>
      <c r="B21" s="532" t="s">
        <v>186</v>
      </c>
      <c r="C21" s="533"/>
      <c r="D21" s="276">
        <v>2.71</v>
      </c>
      <c r="E21" s="277">
        <v>282457</v>
      </c>
      <c r="F21" s="277">
        <v>70731</v>
      </c>
      <c r="G21" s="277">
        <v>14908</v>
      </c>
      <c r="H21" s="190">
        <v>37334</v>
      </c>
      <c r="I21" s="190">
        <v>11279</v>
      </c>
      <c r="J21" s="190"/>
      <c r="K21" s="190">
        <v>11171</v>
      </c>
      <c r="L21" s="190">
        <v>13584</v>
      </c>
      <c r="M21" s="190">
        <v>40358</v>
      </c>
      <c r="N21" s="190">
        <v>9546</v>
      </c>
      <c r="O21" s="190">
        <v>24933</v>
      </c>
      <c r="P21" s="190">
        <v>48613</v>
      </c>
      <c r="Q21" s="278">
        <v>25</v>
      </c>
      <c r="R21" s="287">
        <v>102.8</v>
      </c>
    </row>
    <row r="22" spans="1:18" s="279" customFormat="1" ht="13.15" customHeight="1" x14ac:dyDescent="0.35">
      <c r="A22" s="577"/>
      <c r="B22" s="532" t="s">
        <v>187</v>
      </c>
      <c r="C22" s="533"/>
      <c r="D22" s="276">
        <v>2.71</v>
      </c>
      <c r="E22" s="277">
        <v>258836</v>
      </c>
      <c r="F22" s="277">
        <v>70500</v>
      </c>
      <c r="G22" s="277">
        <v>16318</v>
      </c>
      <c r="H22" s="190">
        <v>32438</v>
      </c>
      <c r="I22" s="190">
        <v>12924</v>
      </c>
      <c r="J22" s="190"/>
      <c r="K22" s="190">
        <v>8653</v>
      </c>
      <c r="L22" s="190">
        <v>12176</v>
      </c>
      <c r="M22" s="190">
        <v>32680</v>
      </c>
      <c r="N22" s="190">
        <v>5626</v>
      </c>
      <c r="O22" s="190">
        <v>25607</v>
      </c>
      <c r="P22" s="190">
        <v>41915</v>
      </c>
      <c r="Q22" s="278">
        <v>27.2</v>
      </c>
      <c r="R22" s="287">
        <v>103.1</v>
      </c>
    </row>
    <row r="23" spans="1:18" s="279" customFormat="1" ht="13.15" customHeight="1" x14ac:dyDescent="0.35">
      <c r="A23" s="577"/>
      <c r="B23" s="532" t="s">
        <v>188</v>
      </c>
      <c r="C23" s="533"/>
      <c r="D23" s="276">
        <v>2.71</v>
      </c>
      <c r="E23" s="277">
        <v>254252</v>
      </c>
      <c r="F23" s="277">
        <v>68852</v>
      </c>
      <c r="G23" s="277">
        <v>21973</v>
      </c>
      <c r="H23" s="190">
        <v>23940</v>
      </c>
      <c r="I23" s="190">
        <v>18577</v>
      </c>
      <c r="J23" s="190"/>
      <c r="K23" s="190">
        <v>7939</v>
      </c>
      <c r="L23" s="190">
        <v>12856</v>
      </c>
      <c r="M23" s="190">
        <v>29044</v>
      </c>
      <c r="N23" s="190">
        <v>4776</v>
      </c>
      <c r="O23" s="190">
        <v>25746</v>
      </c>
      <c r="P23" s="190">
        <v>40548</v>
      </c>
      <c r="Q23" s="278">
        <v>27.1</v>
      </c>
      <c r="R23" s="287">
        <v>103.2</v>
      </c>
    </row>
    <row r="24" spans="1:18" s="279" customFormat="1" ht="4.5" customHeight="1" x14ac:dyDescent="0.35">
      <c r="A24" s="577"/>
      <c r="B24" s="532"/>
      <c r="C24" s="533"/>
      <c r="D24" s="276"/>
      <c r="E24" s="277"/>
      <c r="F24" s="277"/>
      <c r="G24" s="277"/>
      <c r="H24" s="190"/>
      <c r="I24" s="190"/>
      <c r="J24" s="190"/>
      <c r="K24" s="190"/>
      <c r="L24" s="190"/>
      <c r="M24" s="190"/>
      <c r="N24" s="190"/>
      <c r="O24" s="190"/>
      <c r="P24" s="190"/>
      <c r="Q24" s="278"/>
      <c r="R24" s="287"/>
    </row>
    <row r="25" spans="1:18" s="279" customFormat="1" ht="13.15" customHeight="1" x14ac:dyDescent="0.35">
      <c r="A25" s="577"/>
      <c r="B25" s="532" t="s">
        <v>189</v>
      </c>
      <c r="C25" s="533"/>
      <c r="D25" s="276">
        <v>2.71</v>
      </c>
      <c r="E25" s="277">
        <v>260247</v>
      </c>
      <c r="F25" s="277">
        <v>74589</v>
      </c>
      <c r="G25" s="277">
        <v>18181</v>
      </c>
      <c r="H25" s="190">
        <v>22638</v>
      </c>
      <c r="I25" s="190">
        <v>10672</v>
      </c>
      <c r="J25" s="190"/>
      <c r="K25" s="190">
        <v>8011</v>
      </c>
      <c r="L25" s="190">
        <v>12398</v>
      </c>
      <c r="M25" s="190">
        <v>37240</v>
      </c>
      <c r="N25" s="190">
        <v>7986</v>
      </c>
      <c r="O25" s="190">
        <v>23019</v>
      </c>
      <c r="P25" s="190">
        <v>45513</v>
      </c>
      <c r="Q25" s="278">
        <v>28.7</v>
      </c>
      <c r="R25" s="287">
        <v>103.7</v>
      </c>
    </row>
    <row r="26" spans="1:18" s="279" customFormat="1" ht="13.15" customHeight="1" x14ac:dyDescent="0.35">
      <c r="A26" s="577"/>
      <c r="B26" s="532" t="s">
        <v>190</v>
      </c>
      <c r="C26" s="533"/>
      <c r="D26" s="276">
        <v>2.72</v>
      </c>
      <c r="E26" s="277">
        <v>279402</v>
      </c>
      <c r="F26" s="277">
        <v>73598</v>
      </c>
      <c r="G26" s="277">
        <v>42638</v>
      </c>
      <c r="H26" s="190">
        <v>19649</v>
      </c>
      <c r="I26" s="190">
        <v>10133</v>
      </c>
      <c r="J26" s="190"/>
      <c r="K26" s="190">
        <v>6244</v>
      </c>
      <c r="L26" s="190">
        <v>11350</v>
      </c>
      <c r="M26" s="190">
        <v>31638</v>
      </c>
      <c r="N26" s="190">
        <v>3965</v>
      </c>
      <c r="O26" s="190">
        <v>26072</v>
      </c>
      <c r="P26" s="190">
        <v>54115</v>
      </c>
      <c r="Q26" s="278">
        <v>26.3</v>
      </c>
      <c r="R26" s="287">
        <v>104.1</v>
      </c>
    </row>
    <row r="27" spans="1:18" s="279" customFormat="1" ht="13.15" customHeight="1" x14ac:dyDescent="0.35">
      <c r="A27" s="288"/>
      <c r="B27" s="532" t="s">
        <v>191</v>
      </c>
      <c r="C27" s="533"/>
      <c r="D27" s="276">
        <v>2.73</v>
      </c>
      <c r="E27" s="277">
        <v>265473</v>
      </c>
      <c r="F27" s="277">
        <v>71036</v>
      </c>
      <c r="G27" s="277">
        <v>23197</v>
      </c>
      <c r="H27" s="190">
        <v>21155</v>
      </c>
      <c r="I27" s="190">
        <v>9776</v>
      </c>
      <c r="J27" s="190"/>
      <c r="K27" s="190">
        <v>7028</v>
      </c>
      <c r="L27" s="190">
        <v>13975</v>
      </c>
      <c r="M27" s="190">
        <v>35230</v>
      </c>
      <c r="N27" s="190">
        <v>5704</v>
      </c>
      <c r="O27" s="190">
        <v>23783</v>
      </c>
      <c r="P27" s="190">
        <v>54589</v>
      </c>
      <c r="Q27" s="278">
        <v>26.8</v>
      </c>
      <c r="R27" s="287">
        <v>104.9</v>
      </c>
    </row>
    <row r="28" spans="1:18" s="279" customFormat="1" ht="13.15" customHeight="1" x14ac:dyDescent="0.35">
      <c r="A28" s="161"/>
      <c r="B28" s="532" t="s">
        <v>192</v>
      </c>
      <c r="C28" s="533"/>
      <c r="D28" s="276">
        <v>2.72</v>
      </c>
      <c r="E28" s="277">
        <v>295245</v>
      </c>
      <c r="F28" s="277">
        <v>74748</v>
      </c>
      <c r="G28" s="277">
        <v>26367</v>
      </c>
      <c r="H28" s="190">
        <v>22297</v>
      </c>
      <c r="I28" s="190">
        <v>15107</v>
      </c>
      <c r="J28" s="190"/>
      <c r="K28" s="190">
        <v>11872</v>
      </c>
      <c r="L28" s="190">
        <v>12796</v>
      </c>
      <c r="M28" s="190">
        <v>39253</v>
      </c>
      <c r="N28" s="190">
        <v>5528</v>
      </c>
      <c r="O28" s="190">
        <v>26329</v>
      </c>
      <c r="P28" s="190">
        <v>60947</v>
      </c>
      <c r="Q28" s="278">
        <v>25.3</v>
      </c>
      <c r="R28" s="287">
        <v>105.2</v>
      </c>
    </row>
    <row r="29" spans="1:18" s="279" customFormat="1" ht="13.15" customHeight="1" x14ac:dyDescent="0.35">
      <c r="A29" s="161"/>
      <c r="B29" s="532" t="s">
        <v>193</v>
      </c>
      <c r="C29" s="533"/>
      <c r="D29" s="276">
        <v>2.71</v>
      </c>
      <c r="E29" s="277">
        <v>326444</v>
      </c>
      <c r="F29" s="277">
        <v>72085</v>
      </c>
      <c r="G29" s="277">
        <v>19999</v>
      </c>
      <c r="H29" s="190">
        <v>27538</v>
      </c>
      <c r="I29" s="190">
        <v>14530</v>
      </c>
      <c r="J29" s="190"/>
      <c r="K29" s="190">
        <v>10455</v>
      </c>
      <c r="L29" s="190">
        <v>15443</v>
      </c>
      <c r="M29" s="190">
        <v>68789</v>
      </c>
      <c r="N29" s="190">
        <v>4613</v>
      </c>
      <c r="O29" s="190">
        <v>26243</v>
      </c>
      <c r="P29" s="190">
        <v>66750</v>
      </c>
      <c r="Q29" s="278">
        <v>22.1</v>
      </c>
      <c r="R29" s="287">
        <v>106.1</v>
      </c>
    </row>
    <row r="30" spans="1:18" s="279" customFormat="1" ht="13.15" customHeight="1" x14ac:dyDescent="0.35">
      <c r="A30" s="161"/>
      <c r="B30" s="532" t="s">
        <v>194</v>
      </c>
      <c r="C30" s="533"/>
      <c r="D30" s="276">
        <v>2.71</v>
      </c>
      <c r="E30" s="277">
        <v>337327</v>
      </c>
      <c r="F30" s="277">
        <v>93666</v>
      </c>
      <c r="G30" s="277">
        <v>14445</v>
      </c>
      <c r="H30" s="190">
        <v>34579</v>
      </c>
      <c r="I30" s="190">
        <v>13113</v>
      </c>
      <c r="J30" s="190"/>
      <c r="K30" s="190">
        <v>9986</v>
      </c>
      <c r="L30" s="190">
        <v>15007</v>
      </c>
      <c r="M30" s="190">
        <v>45149</v>
      </c>
      <c r="N30" s="190">
        <v>7510</v>
      </c>
      <c r="O30" s="190">
        <v>29097</v>
      </c>
      <c r="P30" s="190">
        <v>74776</v>
      </c>
      <c r="Q30" s="278">
        <v>27.8</v>
      </c>
      <c r="R30" s="287">
        <v>106.3</v>
      </c>
    </row>
    <row r="31" spans="1:18" s="279" customFormat="1" ht="3.75" customHeight="1" x14ac:dyDescent="0.35">
      <c r="A31" s="289"/>
      <c r="B31" s="209"/>
      <c r="C31" s="67"/>
      <c r="D31" s="290"/>
      <c r="E31" s="291"/>
      <c r="F31" s="291"/>
      <c r="G31" s="291"/>
      <c r="H31" s="292"/>
      <c r="I31" s="292"/>
      <c r="J31" s="190"/>
      <c r="K31" s="292"/>
      <c r="L31" s="292"/>
      <c r="M31" s="292"/>
      <c r="N31" s="292"/>
      <c r="O31" s="292"/>
      <c r="P31" s="292"/>
      <c r="Q31" s="293"/>
      <c r="R31" s="293"/>
    </row>
    <row r="32" spans="1:18" s="279" customFormat="1" ht="3.75" customHeight="1" x14ac:dyDescent="0.35">
      <c r="A32" s="294"/>
      <c r="B32" s="211"/>
      <c r="C32" s="212"/>
      <c r="D32" s="295"/>
      <c r="E32" s="296"/>
      <c r="F32" s="296"/>
      <c r="G32" s="296"/>
      <c r="H32" s="297"/>
      <c r="I32" s="297"/>
      <c r="J32" s="190"/>
      <c r="K32" s="297"/>
      <c r="L32" s="297"/>
      <c r="M32" s="297"/>
      <c r="N32" s="297"/>
      <c r="O32" s="297"/>
      <c r="P32" s="297"/>
      <c r="Q32" s="298"/>
      <c r="R32" s="298"/>
    </row>
    <row r="33" spans="1:18" s="279" customFormat="1" ht="13.15" customHeight="1" x14ac:dyDescent="0.2">
      <c r="A33" s="569" t="s">
        <v>195</v>
      </c>
      <c r="B33" s="537" t="s">
        <v>196</v>
      </c>
      <c r="C33" s="538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217" t="s">
        <v>197</v>
      </c>
      <c r="R33" s="191"/>
    </row>
    <row r="34" spans="1:18" s="279" customFormat="1" ht="13.15" customHeight="1" x14ac:dyDescent="0.2">
      <c r="A34" s="570"/>
      <c r="B34" s="539" t="s">
        <v>174</v>
      </c>
      <c r="C34" s="540"/>
      <c r="D34" s="80" t="s">
        <v>18</v>
      </c>
      <c r="E34" s="79">
        <v>-2.8</v>
      </c>
      <c r="F34" s="79">
        <v>-0.5</v>
      </c>
      <c r="G34" s="79">
        <v>-8.4</v>
      </c>
      <c r="H34" s="79">
        <v>3.2</v>
      </c>
      <c r="I34" s="79">
        <v>-2</v>
      </c>
      <c r="J34" s="79"/>
      <c r="K34" s="79">
        <v>-0.1</v>
      </c>
      <c r="L34" s="79">
        <v>-7.5</v>
      </c>
      <c r="M34" s="79">
        <v>2.6</v>
      </c>
      <c r="N34" s="79">
        <v>-12.3</v>
      </c>
      <c r="O34" s="79">
        <v>-2.2000000000000002</v>
      </c>
      <c r="P34" s="79">
        <v>-8.4</v>
      </c>
      <c r="Q34" s="79">
        <v>0.6</v>
      </c>
      <c r="R34" s="79">
        <v>1.9</v>
      </c>
    </row>
    <row r="35" spans="1:18" s="279" customFormat="1" ht="13.15" customHeight="1" x14ac:dyDescent="0.2">
      <c r="A35" s="570"/>
      <c r="B35" s="571" t="s">
        <v>175</v>
      </c>
      <c r="C35" s="572"/>
      <c r="D35" s="80" t="s">
        <v>18</v>
      </c>
      <c r="E35" s="79">
        <v>5.9</v>
      </c>
      <c r="F35" s="79">
        <v>4.7</v>
      </c>
      <c r="G35" s="79">
        <v>17.600000000000001</v>
      </c>
      <c r="H35" s="79">
        <v>-1.1000000000000001</v>
      </c>
      <c r="I35" s="79">
        <v>1.1000000000000001</v>
      </c>
      <c r="J35" s="79"/>
      <c r="K35" s="79">
        <v>3.7</v>
      </c>
      <c r="L35" s="79">
        <v>17.8</v>
      </c>
      <c r="M35" s="79">
        <v>9.1999999999999993</v>
      </c>
      <c r="N35" s="79">
        <v>-0.2</v>
      </c>
      <c r="O35" s="79">
        <v>12</v>
      </c>
      <c r="P35" s="79">
        <v>1.9</v>
      </c>
      <c r="Q35" s="79">
        <v>-0.3</v>
      </c>
      <c r="R35" s="79">
        <v>0.5</v>
      </c>
    </row>
    <row r="36" spans="1:18" s="279" customFormat="1" ht="13.15" customHeight="1" x14ac:dyDescent="0.2">
      <c r="A36" s="570"/>
      <c r="B36" s="571" t="s">
        <v>198</v>
      </c>
      <c r="C36" s="572"/>
      <c r="D36" s="80" t="s">
        <v>18</v>
      </c>
      <c r="E36" s="79">
        <v>-1.8</v>
      </c>
      <c r="F36" s="79">
        <v>4</v>
      </c>
      <c r="G36" s="79">
        <v>-1.5</v>
      </c>
      <c r="H36" s="79">
        <v>3.5</v>
      </c>
      <c r="I36" s="79">
        <v>16.5</v>
      </c>
      <c r="J36" s="79"/>
      <c r="K36" s="79">
        <v>-10.8</v>
      </c>
      <c r="L36" s="79">
        <v>0.1</v>
      </c>
      <c r="M36" s="79">
        <v>-4.0999999999999996</v>
      </c>
      <c r="N36" s="79">
        <v>-12.9</v>
      </c>
      <c r="O36" s="79">
        <v>-11.6</v>
      </c>
      <c r="P36" s="79">
        <v>-5.9</v>
      </c>
      <c r="Q36" s="79">
        <v>1.5</v>
      </c>
      <c r="R36" s="79">
        <v>-0.1</v>
      </c>
    </row>
    <row r="37" spans="1:18" s="279" customFormat="1" ht="13.15" customHeight="1" x14ac:dyDescent="0.2">
      <c r="A37" s="570"/>
      <c r="B37" s="571" t="s">
        <v>199</v>
      </c>
      <c r="C37" s="572"/>
      <c r="D37" s="80" t="s">
        <v>18</v>
      </c>
      <c r="E37" s="79">
        <v>-3</v>
      </c>
      <c r="F37" s="79">
        <v>-2.8</v>
      </c>
      <c r="G37" s="79">
        <v>-6.2</v>
      </c>
      <c r="H37" s="79">
        <v>-0.8</v>
      </c>
      <c r="I37" s="79">
        <v>-3.6</v>
      </c>
      <c r="J37" s="79"/>
      <c r="K37" s="79">
        <v>-7.6</v>
      </c>
      <c r="L37" s="79">
        <v>-4.5999999999999996</v>
      </c>
      <c r="M37" s="79">
        <v>-8.6999999999999993</v>
      </c>
      <c r="N37" s="79">
        <v>8.3000000000000007</v>
      </c>
      <c r="O37" s="79">
        <v>-5.8</v>
      </c>
      <c r="P37" s="79">
        <v>2.5</v>
      </c>
      <c r="Q37" s="79">
        <v>0</v>
      </c>
      <c r="R37" s="79">
        <v>0</v>
      </c>
    </row>
    <row r="38" spans="1:18" s="284" customFormat="1" ht="13.15" customHeight="1" x14ac:dyDescent="0.2">
      <c r="A38" s="570"/>
      <c r="B38" s="573" t="s">
        <v>178</v>
      </c>
      <c r="C38" s="574"/>
      <c r="D38" s="235" t="s">
        <v>18</v>
      </c>
      <c r="E38" s="220">
        <v>8.5</v>
      </c>
      <c r="F38" s="220">
        <v>5.7</v>
      </c>
      <c r="G38" s="220">
        <v>8.8000000000000007</v>
      </c>
      <c r="H38" s="220">
        <v>11.7</v>
      </c>
      <c r="I38" s="220">
        <v>17.899999999999999</v>
      </c>
      <c r="J38" s="299"/>
      <c r="K38" s="220">
        <v>8.6999999999999993</v>
      </c>
      <c r="L38" s="220">
        <v>5.6</v>
      </c>
      <c r="M38" s="220">
        <v>11.7</v>
      </c>
      <c r="N38" s="220">
        <v>7.3</v>
      </c>
      <c r="O38" s="220">
        <v>17.899999999999999</v>
      </c>
      <c r="P38" s="220">
        <v>3.1</v>
      </c>
      <c r="Q38" s="220">
        <v>-0.6</v>
      </c>
      <c r="R38" s="220">
        <v>3.6</v>
      </c>
    </row>
    <row r="39" spans="1:18" s="279" customFormat="1" ht="4.5" customHeight="1" x14ac:dyDescent="0.35">
      <c r="A39" s="570"/>
      <c r="B39" s="300"/>
      <c r="C39" s="301"/>
      <c r="D39" s="80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spans="1:18" s="279" customFormat="1" ht="13.15" customHeight="1" x14ac:dyDescent="0.35">
      <c r="A40" s="570"/>
      <c r="B40" s="575" t="s">
        <v>179</v>
      </c>
      <c r="C40" s="576"/>
      <c r="D40" s="80" t="s">
        <v>18</v>
      </c>
      <c r="E40" s="79">
        <v>7.2</v>
      </c>
      <c r="F40" s="79">
        <v>0.5</v>
      </c>
      <c r="G40" s="79">
        <v>-12.6</v>
      </c>
      <c r="H40" s="79">
        <v>19.899999999999999</v>
      </c>
      <c r="I40" s="79">
        <v>7.7</v>
      </c>
      <c r="J40" s="79"/>
      <c r="K40" s="79">
        <v>-6.7</v>
      </c>
      <c r="L40" s="79">
        <v>16.100000000000001</v>
      </c>
      <c r="M40" s="79">
        <v>3.9</v>
      </c>
      <c r="N40" s="79">
        <v>65.599999999999994</v>
      </c>
      <c r="O40" s="79">
        <v>13</v>
      </c>
      <c r="P40" s="79">
        <v>7.4</v>
      </c>
      <c r="Q40" s="79">
        <v>-1.6</v>
      </c>
      <c r="R40" s="79">
        <v>1.5</v>
      </c>
    </row>
    <row r="41" spans="1:18" s="279" customFormat="1" ht="13.15" customHeight="1" x14ac:dyDescent="0.35">
      <c r="A41" s="570"/>
      <c r="B41" s="575" t="s">
        <v>180</v>
      </c>
      <c r="C41" s="576"/>
      <c r="D41" s="80" t="s">
        <v>18</v>
      </c>
      <c r="E41" s="79">
        <v>-0.3</v>
      </c>
      <c r="F41" s="79">
        <v>4.4000000000000004</v>
      </c>
      <c r="G41" s="79">
        <v>-24.2</v>
      </c>
      <c r="H41" s="79">
        <v>14.6</v>
      </c>
      <c r="I41" s="79">
        <v>58</v>
      </c>
      <c r="J41" s="79"/>
      <c r="K41" s="79">
        <v>31.5</v>
      </c>
      <c r="L41" s="79">
        <v>3.5</v>
      </c>
      <c r="M41" s="79">
        <v>-10.1</v>
      </c>
      <c r="N41" s="79">
        <v>3.1</v>
      </c>
      <c r="O41" s="79">
        <v>16.399999999999999</v>
      </c>
      <c r="P41" s="79">
        <v>-18.399999999999999</v>
      </c>
      <c r="Q41" s="79">
        <v>1.2</v>
      </c>
      <c r="R41" s="79">
        <v>3.6</v>
      </c>
    </row>
    <row r="42" spans="1:18" s="279" customFormat="1" ht="13.15" customHeight="1" x14ac:dyDescent="0.35">
      <c r="A42" s="570"/>
      <c r="B42" s="575" t="s">
        <v>181</v>
      </c>
      <c r="C42" s="576"/>
      <c r="D42" s="80" t="s">
        <v>18</v>
      </c>
      <c r="E42" s="79">
        <v>9.6</v>
      </c>
      <c r="F42" s="79">
        <v>6.6</v>
      </c>
      <c r="G42" s="79">
        <v>47.7</v>
      </c>
      <c r="H42" s="79">
        <v>3</v>
      </c>
      <c r="I42" s="79">
        <v>1.3</v>
      </c>
      <c r="J42" s="79"/>
      <c r="K42" s="79">
        <v>4.3</v>
      </c>
      <c r="L42" s="79">
        <v>2.2000000000000002</v>
      </c>
      <c r="M42" s="79">
        <v>14</v>
      </c>
      <c r="N42" s="79">
        <v>2.6</v>
      </c>
      <c r="O42" s="79">
        <v>19.3</v>
      </c>
      <c r="P42" s="79">
        <v>0.4</v>
      </c>
      <c r="Q42" s="79">
        <v>-0.8</v>
      </c>
      <c r="R42" s="79">
        <v>4.0999999999999996</v>
      </c>
    </row>
    <row r="43" spans="1:18" s="279" customFormat="1" ht="13.15" customHeight="1" x14ac:dyDescent="0.35">
      <c r="A43" s="570"/>
      <c r="B43" s="575" t="s">
        <v>182</v>
      </c>
      <c r="C43" s="576"/>
      <c r="D43" s="80" t="s">
        <v>18</v>
      </c>
      <c r="E43" s="79">
        <v>17.2</v>
      </c>
      <c r="F43" s="79">
        <v>10.8</v>
      </c>
      <c r="G43" s="79">
        <v>31.9</v>
      </c>
      <c r="H43" s="79">
        <v>4.9000000000000004</v>
      </c>
      <c r="I43" s="79">
        <v>9.8000000000000007</v>
      </c>
      <c r="J43" s="79"/>
      <c r="K43" s="79">
        <v>7.3</v>
      </c>
      <c r="L43" s="79">
        <v>1.9</v>
      </c>
      <c r="M43" s="79">
        <v>40.9</v>
      </c>
      <c r="N43" s="79">
        <v>-24</v>
      </c>
      <c r="O43" s="79">
        <v>22.7</v>
      </c>
      <c r="P43" s="79">
        <v>23.1</v>
      </c>
      <c r="Q43" s="79">
        <v>-1.4</v>
      </c>
      <c r="R43" s="79">
        <v>5.2</v>
      </c>
    </row>
    <row r="44" spans="1:18" s="279" customFormat="1" ht="4.5" customHeight="1" x14ac:dyDescent="0.35">
      <c r="A44" s="570"/>
      <c r="B44" s="546"/>
      <c r="C44" s="547"/>
      <c r="D44" s="80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80"/>
    </row>
    <row r="45" spans="1:18" s="279" customFormat="1" ht="13.15" customHeight="1" x14ac:dyDescent="0.35">
      <c r="A45" s="570"/>
      <c r="B45" s="534" t="s">
        <v>183</v>
      </c>
      <c r="C45" s="533"/>
      <c r="D45" s="80" t="s">
        <v>18</v>
      </c>
      <c r="E45" s="79">
        <v>12.9</v>
      </c>
      <c r="F45" s="79">
        <v>-3.1</v>
      </c>
      <c r="G45" s="79">
        <v>-9.1</v>
      </c>
      <c r="H45" s="79">
        <v>19.899999999999999</v>
      </c>
      <c r="I45" s="79">
        <v>20.2</v>
      </c>
      <c r="J45" s="79"/>
      <c r="K45" s="79">
        <v>-8.1</v>
      </c>
      <c r="L45" s="79">
        <v>-7.5</v>
      </c>
      <c r="M45" s="79">
        <v>34.6</v>
      </c>
      <c r="N45" s="79">
        <v>112.5</v>
      </c>
      <c r="O45" s="79">
        <v>11.1</v>
      </c>
      <c r="P45" s="79">
        <v>27.3</v>
      </c>
      <c r="Q45" s="79">
        <v>-3.8</v>
      </c>
      <c r="R45" s="80" t="s">
        <v>228</v>
      </c>
    </row>
    <row r="46" spans="1:18" s="279" customFormat="1" ht="13.15" customHeight="1" x14ac:dyDescent="0.35">
      <c r="A46" s="570"/>
      <c r="B46" s="532" t="s">
        <v>184</v>
      </c>
      <c r="C46" s="533"/>
      <c r="D46" s="80" t="s">
        <v>18</v>
      </c>
      <c r="E46" s="79">
        <v>16.7</v>
      </c>
      <c r="F46" s="79">
        <v>3</v>
      </c>
      <c r="G46" s="79">
        <v>-0.4</v>
      </c>
      <c r="H46" s="79">
        <v>26.4</v>
      </c>
      <c r="I46" s="79">
        <v>2.2000000000000002</v>
      </c>
      <c r="J46" s="79"/>
      <c r="K46" s="79">
        <v>-23.9</v>
      </c>
      <c r="L46" s="79">
        <v>16.399999999999999</v>
      </c>
      <c r="M46" s="79">
        <v>54.6</v>
      </c>
      <c r="N46" s="79">
        <v>-27.1</v>
      </c>
      <c r="O46" s="79">
        <v>30.4</v>
      </c>
      <c r="P46" s="79">
        <v>20.3</v>
      </c>
      <c r="Q46" s="79">
        <v>-3.2</v>
      </c>
      <c r="R46" s="80" t="s">
        <v>229</v>
      </c>
    </row>
    <row r="47" spans="1:18" s="279" customFormat="1" ht="13.15" customHeight="1" x14ac:dyDescent="0.35">
      <c r="A47" s="570"/>
      <c r="B47" s="532" t="s">
        <v>185</v>
      </c>
      <c r="C47" s="533"/>
      <c r="D47" s="80" t="s">
        <v>18</v>
      </c>
      <c r="E47" s="79">
        <v>-4.7</v>
      </c>
      <c r="F47" s="79">
        <v>1.7</v>
      </c>
      <c r="G47" s="79">
        <v>-22.7</v>
      </c>
      <c r="H47" s="79">
        <v>14.1</v>
      </c>
      <c r="I47" s="79">
        <v>1.4</v>
      </c>
      <c r="J47" s="79"/>
      <c r="K47" s="79">
        <v>5.4</v>
      </c>
      <c r="L47" s="79">
        <v>52</v>
      </c>
      <c r="M47" s="79">
        <v>-34.9</v>
      </c>
      <c r="N47" s="79">
        <v>193.3</v>
      </c>
      <c r="O47" s="79">
        <v>1.1000000000000001</v>
      </c>
      <c r="P47" s="79">
        <v>-18.7</v>
      </c>
      <c r="Q47" s="79">
        <v>1.6</v>
      </c>
      <c r="R47" s="80" t="s">
        <v>230</v>
      </c>
    </row>
    <row r="48" spans="1:18" s="279" customFormat="1" ht="13.15" customHeight="1" x14ac:dyDescent="0.35">
      <c r="A48" s="570"/>
      <c r="B48" s="532" t="s">
        <v>186</v>
      </c>
      <c r="C48" s="533"/>
      <c r="D48" s="80" t="s">
        <v>18</v>
      </c>
      <c r="E48" s="79">
        <v>3.8</v>
      </c>
      <c r="F48" s="79">
        <v>7.6</v>
      </c>
      <c r="G48" s="79">
        <v>-37.1</v>
      </c>
      <c r="H48" s="79">
        <v>21.5</v>
      </c>
      <c r="I48" s="79">
        <v>24.9</v>
      </c>
      <c r="J48" s="79"/>
      <c r="K48" s="79">
        <v>34.6</v>
      </c>
      <c r="L48" s="79">
        <v>19.600000000000001</v>
      </c>
      <c r="M48" s="79">
        <v>26.8</v>
      </c>
      <c r="N48" s="79">
        <v>-7</v>
      </c>
      <c r="O48" s="79">
        <v>7.9</v>
      </c>
      <c r="P48" s="79">
        <v>-16.100000000000001</v>
      </c>
      <c r="Q48" s="79">
        <v>0.8</v>
      </c>
      <c r="R48" s="80" t="s">
        <v>231</v>
      </c>
    </row>
    <row r="49" spans="1:18" s="279" customFormat="1" ht="13.15" customHeight="1" x14ac:dyDescent="0.35">
      <c r="A49" s="570"/>
      <c r="B49" s="532" t="s">
        <v>187</v>
      </c>
      <c r="C49" s="533"/>
      <c r="D49" s="80" t="s">
        <v>18</v>
      </c>
      <c r="E49" s="79">
        <v>-4.4000000000000004</v>
      </c>
      <c r="F49" s="79">
        <v>3</v>
      </c>
      <c r="G49" s="79">
        <v>-10.8</v>
      </c>
      <c r="H49" s="79">
        <v>12.3</v>
      </c>
      <c r="I49" s="79">
        <v>68.099999999999994</v>
      </c>
      <c r="J49" s="79"/>
      <c r="K49" s="79">
        <v>59.8</v>
      </c>
      <c r="L49" s="79">
        <v>29.1</v>
      </c>
      <c r="M49" s="79">
        <v>-31.7</v>
      </c>
      <c r="N49" s="79">
        <v>31.2</v>
      </c>
      <c r="O49" s="79">
        <v>3.2</v>
      </c>
      <c r="P49" s="79">
        <v>-24.5</v>
      </c>
      <c r="Q49" s="79">
        <v>1.9</v>
      </c>
      <c r="R49" s="80" t="s">
        <v>231</v>
      </c>
    </row>
    <row r="50" spans="1:18" s="279" customFormat="1" ht="13.15" customHeight="1" x14ac:dyDescent="0.35">
      <c r="A50" s="570"/>
      <c r="B50" s="532" t="s">
        <v>188</v>
      </c>
      <c r="C50" s="533"/>
      <c r="D50" s="80" t="s">
        <v>18</v>
      </c>
      <c r="E50" s="79">
        <v>-0.4</v>
      </c>
      <c r="F50" s="79">
        <v>2.5</v>
      </c>
      <c r="G50" s="79">
        <v>-22.1</v>
      </c>
      <c r="H50" s="79">
        <v>7.9</v>
      </c>
      <c r="I50" s="79">
        <v>79.2</v>
      </c>
      <c r="J50" s="79"/>
      <c r="K50" s="79">
        <v>7.2</v>
      </c>
      <c r="L50" s="79">
        <v>-22.1</v>
      </c>
      <c r="M50" s="79">
        <v>-14.3</v>
      </c>
      <c r="N50" s="79">
        <v>-0.5</v>
      </c>
      <c r="O50" s="79">
        <v>46.4</v>
      </c>
      <c r="P50" s="79">
        <v>-14</v>
      </c>
      <c r="Q50" s="79">
        <v>0.8</v>
      </c>
      <c r="R50" s="80" t="s">
        <v>232</v>
      </c>
    </row>
    <row r="51" spans="1:18" s="279" customFormat="1" ht="4.5" customHeight="1" x14ac:dyDescent="0.35">
      <c r="A51" s="570"/>
      <c r="B51" s="532"/>
      <c r="C51" s="533"/>
      <c r="D51" s="80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</row>
    <row r="52" spans="1:18" s="279" customFormat="1" ht="13.15" customHeight="1" x14ac:dyDescent="0.35">
      <c r="A52" s="570"/>
      <c r="B52" s="532" t="s">
        <v>189</v>
      </c>
      <c r="C52" s="533"/>
      <c r="D52" s="80" t="s">
        <v>18</v>
      </c>
      <c r="E52" s="79">
        <v>1.7</v>
      </c>
      <c r="F52" s="79">
        <v>6.6</v>
      </c>
      <c r="G52" s="79">
        <v>-26.1</v>
      </c>
      <c r="H52" s="79">
        <v>4.5</v>
      </c>
      <c r="I52" s="79">
        <v>4</v>
      </c>
      <c r="J52" s="79"/>
      <c r="K52" s="79">
        <v>-10.9</v>
      </c>
      <c r="L52" s="79">
        <v>1.8</v>
      </c>
      <c r="M52" s="79">
        <v>6.9</v>
      </c>
      <c r="N52" s="79">
        <v>111.3</v>
      </c>
      <c r="O52" s="79">
        <v>16.8</v>
      </c>
      <c r="P52" s="79">
        <v>-8.8000000000000007</v>
      </c>
      <c r="Q52" s="79">
        <v>1.3</v>
      </c>
      <c r="R52" s="80" t="s">
        <v>233</v>
      </c>
    </row>
    <row r="53" spans="1:18" s="279" customFormat="1" ht="13.15" customHeight="1" x14ac:dyDescent="0.35">
      <c r="A53" s="570"/>
      <c r="B53" s="532" t="s">
        <v>190</v>
      </c>
      <c r="C53" s="533"/>
      <c r="D53" s="80" t="s">
        <v>18</v>
      </c>
      <c r="E53" s="79">
        <v>15.9</v>
      </c>
      <c r="F53" s="79">
        <v>4.0999999999999996</v>
      </c>
      <c r="G53" s="79">
        <v>189</v>
      </c>
      <c r="H53" s="79">
        <v>-1.2</v>
      </c>
      <c r="I53" s="79">
        <v>-2.6</v>
      </c>
      <c r="J53" s="79"/>
      <c r="K53" s="79">
        <v>5.7</v>
      </c>
      <c r="L53" s="79">
        <v>-5.0999999999999996</v>
      </c>
      <c r="M53" s="79">
        <v>14.9</v>
      </c>
      <c r="N53" s="79">
        <v>-46.2</v>
      </c>
      <c r="O53" s="79">
        <v>13.4</v>
      </c>
      <c r="P53" s="79">
        <v>9.4</v>
      </c>
      <c r="Q53" s="79">
        <v>-3</v>
      </c>
      <c r="R53" s="80" t="s">
        <v>234</v>
      </c>
    </row>
    <row r="54" spans="1:18" s="279" customFormat="1" ht="13.15" customHeight="1" x14ac:dyDescent="0.35">
      <c r="A54" s="570"/>
      <c r="B54" s="532" t="s">
        <v>191</v>
      </c>
      <c r="C54" s="533"/>
      <c r="D54" s="80" t="s">
        <v>18</v>
      </c>
      <c r="E54" s="79">
        <v>11.6</v>
      </c>
      <c r="F54" s="79">
        <v>9.5</v>
      </c>
      <c r="G54" s="79">
        <v>32.299999999999997</v>
      </c>
      <c r="H54" s="79">
        <v>5.6</v>
      </c>
      <c r="I54" s="79">
        <v>2.8</v>
      </c>
      <c r="J54" s="79"/>
      <c r="K54" s="79">
        <v>27.4</v>
      </c>
      <c r="L54" s="79">
        <v>9.4</v>
      </c>
      <c r="M54" s="79">
        <v>21.7</v>
      </c>
      <c r="N54" s="79">
        <v>-5.9</v>
      </c>
      <c r="O54" s="79">
        <v>29.5</v>
      </c>
      <c r="P54" s="79">
        <v>0.8</v>
      </c>
      <c r="Q54" s="79">
        <v>-0.5</v>
      </c>
      <c r="R54" s="80" t="s">
        <v>235</v>
      </c>
    </row>
    <row r="55" spans="1:18" s="279" customFormat="1" ht="13.15" customHeight="1" x14ac:dyDescent="0.35">
      <c r="A55" s="570"/>
      <c r="B55" s="532" t="s">
        <v>192</v>
      </c>
      <c r="C55" s="533"/>
      <c r="D55" s="80" t="s">
        <v>18</v>
      </c>
      <c r="E55" s="79">
        <v>22.4</v>
      </c>
      <c r="F55" s="79">
        <v>13.4</v>
      </c>
      <c r="G55" s="79">
        <v>59.4</v>
      </c>
      <c r="H55" s="79">
        <v>-1.3</v>
      </c>
      <c r="I55" s="79">
        <v>38.299999999999997</v>
      </c>
      <c r="J55" s="79"/>
      <c r="K55" s="79">
        <v>28.7</v>
      </c>
      <c r="L55" s="79">
        <v>1</v>
      </c>
      <c r="M55" s="79">
        <v>21.2</v>
      </c>
      <c r="N55" s="79">
        <v>12.9</v>
      </c>
      <c r="O55" s="79">
        <v>42.2</v>
      </c>
      <c r="P55" s="79">
        <v>28.4</v>
      </c>
      <c r="Q55" s="79">
        <v>-2</v>
      </c>
      <c r="R55" s="80" t="s">
        <v>236</v>
      </c>
    </row>
    <row r="56" spans="1:18" s="279" customFormat="1" ht="13.15" customHeight="1" x14ac:dyDescent="0.35">
      <c r="A56" s="570"/>
      <c r="B56" s="532" t="s">
        <v>193</v>
      </c>
      <c r="C56" s="533"/>
      <c r="D56" s="80" t="s">
        <v>18</v>
      </c>
      <c r="E56" s="79">
        <v>21.9</v>
      </c>
      <c r="F56" s="79">
        <v>8.5</v>
      </c>
      <c r="G56" s="79">
        <v>51.4</v>
      </c>
      <c r="H56" s="79">
        <v>8.1</v>
      </c>
      <c r="I56" s="79">
        <v>-12.4</v>
      </c>
      <c r="J56" s="79"/>
      <c r="K56" s="79">
        <v>-0.6</v>
      </c>
      <c r="L56" s="79">
        <v>5.7</v>
      </c>
      <c r="M56" s="79">
        <v>81.900000000000006</v>
      </c>
      <c r="N56" s="79">
        <v>-54.7</v>
      </c>
      <c r="O56" s="79">
        <v>22.1</v>
      </c>
      <c r="P56" s="79">
        <v>29.8</v>
      </c>
      <c r="Q56" s="79">
        <v>-2.7</v>
      </c>
      <c r="R56" s="80" t="s">
        <v>237</v>
      </c>
    </row>
    <row r="57" spans="1:18" s="279" customFormat="1" ht="13.15" customHeight="1" x14ac:dyDescent="0.35">
      <c r="A57" s="570"/>
      <c r="B57" s="532" t="s">
        <v>194</v>
      </c>
      <c r="C57" s="533"/>
      <c r="D57" s="218" t="s">
        <v>18</v>
      </c>
      <c r="E57" s="79">
        <v>9.1</v>
      </c>
      <c r="F57" s="79">
        <v>10.6</v>
      </c>
      <c r="G57" s="79">
        <v>-11.5</v>
      </c>
      <c r="H57" s="79">
        <v>6.6</v>
      </c>
      <c r="I57" s="79">
        <v>14.5</v>
      </c>
      <c r="J57" s="79"/>
      <c r="K57" s="79">
        <v>-3.8</v>
      </c>
      <c r="L57" s="79">
        <v>-1</v>
      </c>
      <c r="M57" s="79">
        <v>17.2</v>
      </c>
      <c r="N57" s="79">
        <v>-7.9</v>
      </c>
      <c r="O57" s="79">
        <v>9.6999999999999993</v>
      </c>
      <c r="P57" s="79">
        <v>14.1</v>
      </c>
      <c r="Q57" s="79">
        <v>0.4</v>
      </c>
      <c r="R57" s="80" t="s">
        <v>238</v>
      </c>
    </row>
    <row r="58" spans="1:18" s="279" customFormat="1" ht="3.75" customHeight="1" x14ac:dyDescent="0.35">
      <c r="A58" s="302"/>
      <c r="B58" s="227"/>
      <c r="C58" s="228"/>
      <c r="D58" s="303"/>
      <c r="E58" s="304"/>
      <c r="F58" s="304"/>
      <c r="G58" s="304"/>
      <c r="H58" s="304"/>
      <c r="I58" s="304"/>
      <c r="J58" s="79"/>
      <c r="K58" s="304"/>
      <c r="L58" s="304"/>
      <c r="M58" s="304"/>
      <c r="N58" s="304"/>
      <c r="O58" s="304"/>
      <c r="P58" s="304"/>
      <c r="Q58" s="304"/>
      <c r="R58" s="304"/>
    </row>
    <row r="59" spans="1:18" s="279" customFormat="1" ht="3.75" customHeight="1" x14ac:dyDescent="0.35">
      <c r="A59" s="305"/>
      <c r="B59" s="211"/>
      <c r="C59" s="212"/>
      <c r="D59" s="306"/>
      <c r="E59" s="307"/>
      <c r="F59" s="307"/>
      <c r="G59" s="307"/>
      <c r="H59" s="307"/>
      <c r="I59" s="307"/>
      <c r="J59" s="79"/>
      <c r="K59" s="307"/>
      <c r="L59" s="307"/>
      <c r="M59" s="307"/>
      <c r="N59" s="307"/>
      <c r="O59" s="307"/>
      <c r="P59" s="307"/>
      <c r="Q59" s="307"/>
      <c r="R59" s="307"/>
    </row>
    <row r="60" spans="1:18" s="308" customFormat="1" ht="13.15" customHeight="1" x14ac:dyDescent="0.2">
      <c r="A60" s="569" t="s">
        <v>201</v>
      </c>
      <c r="B60" s="537" t="s">
        <v>202</v>
      </c>
      <c r="C60" s="53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</row>
    <row r="61" spans="1:18" s="308" customFormat="1" ht="13.15" customHeight="1" x14ac:dyDescent="0.2">
      <c r="A61" s="570"/>
      <c r="B61" s="539" t="s">
        <v>174</v>
      </c>
      <c r="C61" s="540"/>
      <c r="D61" s="80" t="s">
        <v>18</v>
      </c>
      <c r="E61" s="79">
        <v>-4.5999999999999996</v>
      </c>
      <c r="F61" s="79">
        <v>-2.2000000000000002</v>
      </c>
      <c r="G61" s="79">
        <v>-9</v>
      </c>
      <c r="H61" s="79">
        <v>-3.7</v>
      </c>
      <c r="I61" s="79">
        <v>-0.3</v>
      </c>
      <c r="J61" s="79"/>
      <c r="K61" s="79">
        <v>-1.2</v>
      </c>
      <c r="L61" s="79">
        <v>-8.6999999999999993</v>
      </c>
      <c r="M61" s="79">
        <v>0.5</v>
      </c>
      <c r="N61" s="79">
        <v>-13.9</v>
      </c>
      <c r="O61" s="79">
        <v>-2.6</v>
      </c>
      <c r="P61" s="80">
        <v>-10.1</v>
      </c>
      <c r="Q61" s="80" t="s">
        <v>18</v>
      </c>
      <c r="R61" s="80" t="s">
        <v>18</v>
      </c>
    </row>
    <row r="62" spans="1:18" s="279" customFormat="1" ht="13.15" customHeight="1" x14ac:dyDescent="0.2">
      <c r="A62" s="570"/>
      <c r="B62" s="571" t="s">
        <v>175</v>
      </c>
      <c r="C62" s="572"/>
      <c r="D62" s="80" t="s">
        <v>18</v>
      </c>
      <c r="E62" s="79">
        <v>5.4</v>
      </c>
      <c r="F62" s="79">
        <v>4.2</v>
      </c>
      <c r="G62" s="79">
        <v>15.3</v>
      </c>
      <c r="H62" s="79">
        <v>-2.1</v>
      </c>
      <c r="I62" s="79">
        <v>-1</v>
      </c>
      <c r="J62" s="79"/>
      <c r="K62" s="79">
        <v>2.5</v>
      </c>
      <c r="L62" s="79">
        <v>16.7</v>
      </c>
      <c r="M62" s="79">
        <v>10.199999999999999</v>
      </c>
      <c r="N62" s="79">
        <v>2.8</v>
      </c>
      <c r="O62" s="79">
        <v>10.5</v>
      </c>
      <c r="P62" s="80">
        <v>1.4</v>
      </c>
      <c r="Q62" s="80" t="s">
        <v>18</v>
      </c>
      <c r="R62" s="80" t="s">
        <v>18</v>
      </c>
    </row>
    <row r="63" spans="1:18" s="279" customFormat="1" ht="13.15" customHeight="1" x14ac:dyDescent="0.2">
      <c r="A63" s="570"/>
      <c r="B63" s="571" t="s">
        <v>198</v>
      </c>
      <c r="C63" s="572"/>
      <c r="D63" s="80" t="s">
        <v>18</v>
      </c>
      <c r="E63" s="79">
        <v>-1.7</v>
      </c>
      <c r="F63" s="79">
        <v>1.9</v>
      </c>
      <c r="G63" s="79">
        <v>-4.4000000000000004</v>
      </c>
      <c r="H63" s="79">
        <v>8.1999999999999993</v>
      </c>
      <c r="I63" s="79">
        <v>12.6</v>
      </c>
      <c r="J63" s="79"/>
      <c r="K63" s="79">
        <v>-12.7</v>
      </c>
      <c r="L63" s="79">
        <v>0.2</v>
      </c>
      <c r="M63" s="79">
        <v>-3.5</v>
      </c>
      <c r="N63" s="79">
        <v>1.6</v>
      </c>
      <c r="O63" s="79">
        <v>-11.3</v>
      </c>
      <c r="P63" s="80">
        <v>-5.8</v>
      </c>
      <c r="Q63" s="80" t="s">
        <v>18</v>
      </c>
      <c r="R63" s="80" t="s">
        <v>18</v>
      </c>
    </row>
    <row r="64" spans="1:18" s="279" customFormat="1" ht="13.15" customHeight="1" x14ac:dyDescent="0.2">
      <c r="A64" s="570"/>
      <c r="B64" s="571" t="s">
        <v>199</v>
      </c>
      <c r="C64" s="572"/>
      <c r="D64" s="80" t="s">
        <v>18</v>
      </c>
      <c r="E64" s="79">
        <v>-3</v>
      </c>
      <c r="F64" s="79">
        <v>-2.8</v>
      </c>
      <c r="G64" s="79">
        <v>-7.7</v>
      </c>
      <c r="H64" s="79">
        <v>-5.4</v>
      </c>
      <c r="I64" s="79">
        <v>-5.3</v>
      </c>
      <c r="J64" s="79"/>
      <c r="K64" s="79">
        <v>-7.8</v>
      </c>
      <c r="L64" s="79">
        <v>-3.1</v>
      </c>
      <c r="M64" s="79">
        <v>-4</v>
      </c>
      <c r="N64" s="79">
        <v>9.1999999999999993</v>
      </c>
      <c r="O64" s="79">
        <v>-7.2</v>
      </c>
      <c r="P64" s="80">
        <v>2.5</v>
      </c>
      <c r="Q64" s="80" t="s">
        <v>18</v>
      </c>
      <c r="R64" s="80" t="s">
        <v>18</v>
      </c>
    </row>
    <row r="65" spans="1:18" s="284" customFormat="1" ht="13.15" customHeight="1" x14ac:dyDescent="0.2">
      <c r="A65" s="570"/>
      <c r="B65" s="573" t="s">
        <v>178</v>
      </c>
      <c r="C65" s="574"/>
      <c r="D65" s="235" t="s">
        <v>18</v>
      </c>
      <c r="E65" s="220">
        <v>4.7</v>
      </c>
      <c r="F65" s="220">
        <v>0.4</v>
      </c>
      <c r="G65" s="220">
        <v>6.3</v>
      </c>
      <c r="H65" s="220">
        <v>-1.7</v>
      </c>
      <c r="I65" s="220">
        <v>13.4</v>
      </c>
      <c r="J65" s="220"/>
      <c r="K65" s="220">
        <v>4.5</v>
      </c>
      <c r="L65" s="220">
        <v>5.6</v>
      </c>
      <c r="M65" s="220">
        <v>13.2</v>
      </c>
      <c r="N65" s="220">
        <v>6.9</v>
      </c>
      <c r="O65" s="220">
        <v>16.7</v>
      </c>
      <c r="P65" s="235">
        <v>-0.5</v>
      </c>
      <c r="Q65" s="235" t="s">
        <v>18</v>
      </c>
      <c r="R65" s="235" t="s">
        <v>18</v>
      </c>
    </row>
    <row r="66" spans="1:18" s="279" customFormat="1" ht="4.5" customHeight="1" x14ac:dyDescent="0.35">
      <c r="A66" s="570"/>
      <c r="B66" s="300"/>
      <c r="C66" s="301"/>
      <c r="D66" s="80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80"/>
      <c r="Q66" s="80"/>
      <c r="R66" s="80"/>
    </row>
    <row r="67" spans="1:18" s="279" customFormat="1" ht="13.15" customHeight="1" x14ac:dyDescent="0.35">
      <c r="A67" s="570"/>
      <c r="B67" s="575" t="s">
        <v>179</v>
      </c>
      <c r="C67" s="576"/>
      <c r="D67" s="80" t="s">
        <v>18</v>
      </c>
      <c r="E67" s="79">
        <v>5.6</v>
      </c>
      <c r="F67" s="79">
        <v>-2.2000000000000002</v>
      </c>
      <c r="G67" s="79">
        <v>-12.7</v>
      </c>
      <c r="H67" s="79">
        <v>3.8</v>
      </c>
      <c r="I67" s="79">
        <v>7</v>
      </c>
      <c r="J67" s="79"/>
      <c r="K67" s="79">
        <v>-11</v>
      </c>
      <c r="L67" s="79">
        <v>16.100000000000001</v>
      </c>
      <c r="M67" s="79">
        <v>12</v>
      </c>
      <c r="N67" s="79">
        <v>63.8</v>
      </c>
      <c r="O67" s="79">
        <v>13</v>
      </c>
      <c r="P67" s="80">
        <v>5.8</v>
      </c>
      <c r="Q67" s="80" t="s">
        <v>18</v>
      </c>
      <c r="R67" s="80" t="s">
        <v>18</v>
      </c>
    </row>
    <row r="68" spans="1:18" s="279" customFormat="1" ht="13.15" customHeight="1" x14ac:dyDescent="0.35">
      <c r="A68" s="570"/>
      <c r="B68" s="575" t="s">
        <v>180</v>
      </c>
      <c r="C68" s="576"/>
      <c r="D68" s="80" t="s">
        <v>18</v>
      </c>
      <c r="E68" s="79">
        <v>-3.8</v>
      </c>
      <c r="F68" s="79">
        <v>0</v>
      </c>
      <c r="G68" s="79">
        <v>-25.5</v>
      </c>
      <c r="H68" s="79">
        <v>-0.5</v>
      </c>
      <c r="I68" s="79">
        <v>52.2</v>
      </c>
      <c r="J68" s="79"/>
      <c r="K68" s="79">
        <v>27.1</v>
      </c>
      <c r="L68" s="79">
        <v>3.8</v>
      </c>
      <c r="M68" s="79">
        <v>-9.8000000000000007</v>
      </c>
      <c r="N68" s="79">
        <v>2.8</v>
      </c>
      <c r="O68" s="79">
        <v>15</v>
      </c>
      <c r="P68" s="80">
        <v>-21.2</v>
      </c>
      <c r="Q68" s="80" t="s">
        <v>18</v>
      </c>
      <c r="R68" s="80" t="s">
        <v>18</v>
      </c>
    </row>
    <row r="69" spans="1:18" s="279" customFormat="1" ht="13.15" customHeight="1" x14ac:dyDescent="0.35">
      <c r="A69" s="570"/>
      <c r="B69" s="575" t="s">
        <v>181</v>
      </c>
      <c r="C69" s="576"/>
      <c r="D69" s="80" t="s">
        <v>18</v>
      </c>
      <c r="E69" s="79">
        <v>5.3</v>
      </c>
      <c r="F69" s="79">
        <v>1</v>
      </c>
      <c r="G69" s="79">
        <v>44.4</v>
      </c>
      <c r="H69" s="79">
        <v>-9.6</v>
      </c>
      <c r="I69" s="79">
        <v>-3.8</v>
      </c>
      <c r="J69" s="79"/>
      <c r="K69" s="79">
        <v>0.1</v>
      </c>
      <c r="L69" s="79">
        <v>2.4</v>
      </c>
      <c r="M69" s="79">
        <v>13.4</v>
      </c>
      <c r="N69" s="79">
        <v>2.6</v>
      </c>
      <c r="O69" s="79">
        <v>17.7</v>
      </c>
      <c r="P69" s="80">
        <v>-3.6</v>
      </c>
      <c r="Q69" s="80" t="s">
        <v>18</v>
      </c>
      <c r="R69" s="80" t="s">
        <v>18</v>
      </c>
    </row>
    <row r="70" spans="1:18" s="279" customFormat="1" ht="13.15" customHeight="1" x14ac:dyDescent="0.35">
      <c r="A70" s="570"/>
      <c r="B70" s="575" t="s">
        <v>182</v>
      </c>
      <c r="C70" s="576"/>
      <c r="D70" s="80" t="s">
        <v>18</v>
      </c>
      <c r="E70" s="79">
        <v>11.4</v>
      </c>
      <c r="F70" s="79">
        <v>2.2000000000000002</v>
      </c>
      <c r="G70" s="79">
        <v>24.9</v>
      </c>
      <c r="H70" s="79">
        <v>-4.5</v>
      </c>
      <c r="I70" s="79">
        <v>3.2</v>
      </c>
      <c r="J70" s="79"/>
      <c r="K70" s="79">
        <v>3.6</v>
      </c>
      <c r="L70" s="79">
        <v>1.4</v>
      </c>
      <c r="M70" s="79">
        <v>37.9</v>
      </c>
      <c r="N70" s="79">
        <v>-24</v>
      </c>
      <c r="O70" s="79">
        <v>20.9</v>
      </c>
      <c r="P70" s="80">
        <v>17</v>
      </c>
      <c r="Q70" s="80" t="s">
        <v>18</v>
      </c>
      <c r="R70" s="80" t="s">
        <v>18</v>
      </c>
    </row>
    <row r="71" spans="1:18" s="279" customFormat="1" ht="7.5" customHeight="1" x14ac:dyDescent="0.35">
      <c r="A71" s="570"/>
      <c r="B71" s="546"/>
      <c r="C71" s="547"/>
      <c r="D71" s="80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80"/>
      <c r="Q71" s="80"/>
      <c r="R71" s="80"/>
    </row>
    <row r="72" spans="1:18" s="279" customFormat="1" ht="13.15" customHeight="1" x14ac:dyDescent="0.35">
      <c r="A72" s="570"/>
      <c r="B72" s="534" t="s">
        <v>183</v>
      </c>
      <c r="C72" s="533"/>
      <c r="D72" s="80" t="s">
        <v>18</v>
      </c>
      <c r="E72" s="79">
        <v>11.8</v>
      </c>
      <c r="F72" s="79">
        <v>-5.0999999999999996</v>
      </c>
      <c r="G72" s="79">
        <v>-9.1</v>
      </c>
      <c r="H72" s="79">
        <v>4.4000000000000004</v>
      </c>
      <c r="I72" s="79">
        <v>19.600000000000001</v>
      </c>
      <c r="J72" s="79"/>
      <c r="K72" s="79">
        <v>-12.2</v>
      </c>
      <c r="L72" s="79">
        <v>-7.5</v>
      </c>
      <c r="M72" s="79">
        <v>46</v>
      </c>
      <c r="N72" s="79">
        <v>110.2</v>
      </c>
      <c r="O72" s="79">
        <v>12.3</v>
      </c>
      <c r="P72" s="80">
        <v>26</v>
      </c>
      <c r="Q72" s="80" t="s">
        <v>18</v>
      </c>
      <c r="R72" s="80" t="s">
        <v>18</v>
      </c>
    </row>
    <row r="73" spans="1:18" s="279" customFormat="1" ht="13.15" customHeight="1" x14ac:dyDescent="0.35">
      <c r="A73" s="570"/>
      <c r="B73" s="532" t="s">
        <v>184</v>
      </c>
      <c r="C73" s="533"/>
      <c r="D73" s="80" t="s">
        <v>18</v>
      </c>
      <c r="E73" s="79">
        <v>14.9</v>
      </c>
      <c r="F73" s="79">
        <v>0.1</v>
      </c>
      <c r="G73" s="79">
        <v>-0.5</v>
      </c>
      <c r="H73" s="79">
        <v>9.1999999999999993</v>
      </c>
      <c r="I73" s="79">
        <v>1.9</v>
      </c>
      <c r="J73" s="79"/>
      <c r="K73" s="79">
        <v>-27.7</v>
      </c>
      <c r="L73" s="79">
        <v>16.399999999999999</v>
      </c>
      <c r="M73" s="79">
        <v>66.400000000000006</v>
      </c>
      <c r="N73" s="79">
        <v>-27.9</v>
      </c>
      <c r="O73" s="79">
        <v>30</v>
      </c>
      <c r="P73" s="80">
        <v>18.399999999999999</v>
      </c>
      <c r="Q73" s="80" t="s">
        <v>18</v>
      </c>
      <c r="R73" s="80" t="s">
        <v>18</v>
      </c>
    </row>
    <row r="74" spans="1:18" s="279" customFormat="1" ht="13.15" customHeight="1" x14ac:dyDescent="0.35">
      <c r="A74" s="570"/>
      <c r="B74" s="532" t="s">
        <v>185</v>
      </c>
      <c r="C74" s="533"/>
      <c r="D74" s="80" t="s">
        <v>18</v>
      </c>
      <c r="E74" s="79">
        <v>-6.6</v>
      </c>
      <c r="F74" s="79">
        <v>-1.8</v>
      </c>
      <c r="G74" s="79">
        <v>-22.8</v>
      </c>
      <c r="H74" s="79">
        <v>-1.6</v>
      </c>
      <c r="I74" s="79">
        <v>0.2</v>
      </c>
      <c r="J74" s="79"/>
      <c r="K74" s="79">
        <v>0.8</v>
      </c>
      <c r="L74" s="79">
        <v>52</v>
      </c>
      <c r="M74" s="79">
        <v>-30.2</v>
      </c>
      <c r="N74" s="79">
        <v>190.7</v>
      </c>
      <c r="O74" s="79">
        <v>0.2</v>
      </c>
      <c r="P74" s="80">
        <v>-20.3</v>
      </c>
      <c r="Q74" s="80" t="s">
        <v>18</v>
      </c>
      <c r="R74" s="80" t="s">
        <v>18</v>
      </c>
    </row>
    <row r="75" spans="1:18" s="279" customFormat="1" ht="13.15" customHeight="1" x14ac:dyDescent="0.35">
      <c r="A75" s="570"/>
      <c r="B75" s="532" t="s">
        <v>186</v>
      </c>
      <c r="C75" s="533"/>
      <c r="D75" s="80" t="s">
        <v>18</v>
      </c>
      <c r="E75" s="79">
        <v>0.1</v>
      </c>
      <c r="F75" s="79">
        <v>2.9</v>
      </c>
      <c r="G75" s="79">
        <v>-38</v>
      </c>
      <c r="H75" s="79">
        <v>5</v>
      </c>
      <c r="I75" s="79">
        <v>22.6</v>
      </c>
      <c r="J75" s="79"/>
      <c r="K75" s="79">
        <v>30.6</v>
      </c>
      <c r="L75" s="79">
        <v>20.100000000000001</v>
      </c>
      <c r="M75" s="79">
        <v>26.8</v>
      </c>
      <c r="N75" s="79">
        <v>-7.5</v>
      </c>
      <c r="O75" s="79">
        <v>6.4</v>
      </c>
      <c r="P75" s="80">
        <v>-19.100000000000001</v>
      </c>
      <c r="Q75" s="80" t="s">
        <v>18</v>
      </c>
      <c r="R75" s="80" t="s">
        <v>18</v>
      </c>
    </row>
    <row r="76" spans="1:18" s="279" customFormat="1" ht="13.15" customHeight="1" x14ac:dyDescent="0.35">
      <c r="A76" s="570"/>
      <c r="B76" s="532" t="s">
        <v>187</v>
      </c>
      <c r="C76" s="533"/>
      <c r="D76" s="80" t="s">
        <v>18</v>
      </c>
      <c r="E76" s="79">
        <v>-7.8</v>
      </c>
      <c r="F76" s="79">
        <v>-1.3</v>
      </c>
      <c r="G76" s="79">
        <v>-12.3</v>
      </c>
      <c r="H76" s="79">
        <v>-2.5</v>
      </c>
      <c r="I76" s="79">
        <v>60.9</v>
      </c>
      <c r="J76" s="79"/>
      <c r="K76" s="79">
        <v>54.4</v>
      </c>
      <c r="L76" s="79">
        <v>29.5</v>
      </c>
      <c r="M76" s="79">
        <v>-31.4</v>
      </c>
      <c r="N76" s="79">
        <v>30.5</v>
      </c>
      <c r="O76" s="79">
        <v>1.6</v>
      </c>
      <c r="P76" s="80">
        <v>-27.2</v>
      </c>
      <c r="Q76" s="80" t="s">
        <v>18</v>
      </c>
      <c r="R76" s="80" t="s">
        <v>18</v>
      </c>
    </row>
    <row r="77" spans="1:18" s="279" customFormat="1" ht="13.15" customHeight="1" x14ac:dyDescent="0.35">
      <c r="A77" s="570"/>
      <c r="B77" s="532" t="s">
        <v>188</v>
      </c>
      <c r="C77" s="533"/>
      <c r="D77" s="80" t="s">
        <v>18</v>
      </c>
      <c r="E77" s="79">
        <v>-3.9</v>
      </c>
      <c r="F77" s="79">
        <v>-1.8</v>
      </c>
      <c r="G77" s="79">
        <v>-23.6</v>
      </c>
      <c r="H77" s="79">
        <v>-6</v>
      </c>
      <c r="I77" s="79">
        <v>70.8</v>
      </c>
      <c r="J77" s="79"/>
      <c r="K77" s="79">
        <v>3.1</v>
      </c>
      <c r="L77" s="79">
        <v>-22</v>
      </c>
      <c r="M77" s="79">
        <v>-14</v>
      </c>
      <c r="N77" s="79">
        <v>-0.6</v>
      </c>
      <c r="O77" s="79">
        <v>45.4</v>
      </c>
      <c r="P77" s="80">
        <v>-17</v>
      </c>
      <c r="Q77" s="80" t="s">
        <v>18</v>
      </c>
      <c r="R77" s="80" t="s">
        <v>18</v>
      </c>
    </row>
    <row r="78" spans="1:18" s="279" customFormat="1" ht="4.5" customHeight="1" x14ac:dyDescent="0.35">
      <c r="A78" s="570"/>
      <c r="B78" s="532"/>
      <c r="C78" s="533"/>
      <c r="D78" s="8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80"/>
      <c r="Q78" s="80"/>
      <c r="R78" s="80"/>
    </row>
    <row r="79" spans="1:18" s="279" customFormat="1" ht="13.15" customHeight="1" x14ac:dyDescent="0.35">
      <c r="A79" s="570"/>
      <c r="B79" s="532" t="s">
        <v>189</v>
      </c>
      <c r="C79" s="533"/>
      <c r="D79" s="80" t="s">
        <v>18</v>
      </c>
      <c r="E79" s="79">
        <v>-2</v>
      </c>
      <c r="F79" s="79">
        <v>1.4</v>
      </c>
      <c r="G79" s="79">
        <v>-27.3</v>
      </c>
      <c r="H79" s="79">
        <v>-8.9</v>
      </c>
      <c r="I79" s="79">
        <v>-0.5</v>
      </c>
      <c r="J79" s="79"/>
      <c r="K79" s="79">
        <v>-14.2</v>
      </c>
      <c r="L79" s="79">
        <v>1.9</v>
      </c>
      <c r="M79" s="79">
        <v>6.9</v>
      </c>
      <c r="N79" s="79">
        <v>111.1</v>
      </c>
      <c r="O79" s="79">
        <v>16.5</v>
      </c>
      <c r="P79" s="80">
        <v>-12.1</v>
      </c>
      <c r="Q79" s="80" t="s">
        <v>18</v>
      </c>
      <c r="R79" s="80" t="s">
        <v>18</v>
      </c>
    </row>
    <row r="80" spans="1:18" s="279" customFormat="1" ht="13.15" customHeight="1" x14ac:dyDescent="0.35">
      <c r="A80" s="570"/>
      <c r="B80" s="532" t="s">
        <v>190</v>
      </c>
      <c r="C80" s="533"/>
      <c r="D80" s="80" t="s">
        <v>18</v>
      </c>
      <c r="E80" s="79">
        <v>11.3</v>
      </c>
      <c r="F80" s="79">
        <v>-1.2</v>
      </c>
      <c r="G80" s="79">
        <v>184.2</v>
      </c>
      <c r="H80" s="79">
        <v>-13.5</v>
      </c>
      <c r="I80" s="79">
        <v>-6.6</v>
      </c>
      <c r="J80" s="79"/>
      <c r="K80" s="79">
        <v>1.1000000000000001</v>
      </c>
      <c r="L80" s="79">
        <v>-4.7</v>
      </c>
      <c r="M80" s="79">
        <v>14.1</v>
      </c>
      <c r="N80" s="79">
        <v>-46.3</v>
      </c>
      <c r="O80" s="79">
        <v>11.8</v>
      </c>
      <c r="P80" s="80">
        <v>5.0999999999999996</v>
      </c>
      <c r="Q80" s="80" t="s">
        <v>18</v>
      </c>
      <c r="R80" s="80" t="s">
        <v>18</v>
      </c>
    </row>
    <row r="81" spans="1:18" s="279" customFormat="1" ht="13.15" customHeight="1" x14ac:dyDescent="0.35">
      <c r="A81" s="570"/>
      <c r="B81" s="532" t="s">
        <v>191</v>
      </c>
      <c r="C81" s="533"/>
      <c r="D81" s="80" t="s">
        <v>18</v>
      </c>
      <c r="E81" s="79">
        <v>6.8</v>
      </c>
      <c r="F81" s="79">
        <v>3.2</v>
      </c>
      <c r="G81" s="79">
        <v>27.8</v>
      </c>
      <c r="H81" s="79">
        <v>-6.3</v>
      </c>
      <c r="I81" s="79">
        <v>-3.9</v>
      </c>
      <c r="J81" s="79"/>
      <c r="K81" s="79">
        <v>22.1</v>
      </c>
      <c r="L81" s="79">
        <v>9.4</v>
      </c>
      <c r="M81" s="79">
        <v>21</v>
      </c>
      <c r="N81" s="79">
        <v>-6</v>
      </c>
      <c r="O81" s="79">
        <v>26.7</v>
      </c>
      <c r="P81" s="80">
        <v>-3.5</v>
      </c>
      <c r="Q81" s="80" t="s">
        <v>18</v>
      </c>
      <c r="R81" s="80" t="s">
        <v>18</v>
      </c>
    </row>
    <row r="82" spans="1:18" s="279" customFormat="1" ht="13.15" customHeight="1" x14ac:dyDescent="0.35">
      <c r="A82" s="570"/>
      <c r="B82" s="532" t="s">
        <v>192</v>
      </c>
      <c r="C82" s="533"/>
      <c r="D82" s="80" t="s">
        <v>18</v>
      </c>
      <c r="E82" s="79">
        <v>16.7</v>
      </c>
      <c r="F82" s="79">
        <v>5.5</v>
      </c>
      <c r="G82" s="79">
        <v>52.4</v>
      </c>
      <c r="H82" s="79">
        <v>-11.2</v>
      </c>
      <c r="I82" s="79">
        <v>30</v>
      </c>
      <c r="J82" s="79"/>
      <c r="K82" s="79">
        <v>23</v>
      </c>
      <c r="L82" s="79">
        <v>0.8</v>
      </c>
      <c r="M82" s="79">
        <v>19.2</v>
      </c>
      <c r="N82" s="79">
        <v>12.8</v>
      </c>
      <c r="O82" s="79">
        <v>40.5</v>
      </c>
      <c r="P82" s="80">
        <v>22.4</v>
      </c>
      <c r="Q82" s="80" t="s">
        <v>18</v>
      </c>
      <c r="R82" s="80" t="s">
        <v>18</v>
      </c>
    </row>
    <row r="83" spans="1:18" s="279" customFormat="1" ht="13.15" customHeight="1" x14ac:dyDescent="0.35">
      <c r="A83" s="570"/>
      <c r="B83" s="532" t="s">
        <v>193</v>
      </c>
      <c r="C83" s="533"/>
      <c r="D83" s="80" t="s">
        <v>18</v>
      </c>
      <c r="E83" s="79">
        <v>15.8</v>
      </c>
      <c r="F83" s="79">
        <v>-0.3</v>
      </c>
      <c r="G83" s="79">
        <v>43</v>
      </c>
      <c r="H83" s="79">
        <v>-1.4</v>
      </c>
      <c r="I83" s="79">
        <v>-17.7</v>
      </c>
      <c r="J83" s="79"/>
      <c r="K83" s="79">
        <v>-5.2</v>
      </c>
      <c r="L83" s="79">
        <v>4.8</v>
      </c>
      <c r="M83" s="79">
        <v>78.5</v>
      </c>
      <c r="N83" s="79">
        <v>-54.7</v>
      </c>
      <c r="O83" s="79">
        <v>20.2</v>
      </c>
      <c r="P83" s="80">
        <v>23.3</v>
      </c>
      <c r="Q83" s="80" t="s">
        <v>18</v>
      </c>
      <c r="R83" s="80" t="s">
        <v>18</v>
      </c>
    </row>
    <row r="84" spans="1:18" s="279" customFormat="1" ht="13.15" customHeight="1" x14ac:dyDescent="0.35">
      <c r="A84" s="570"/>
      <c r="B84" s="532" t="s">
        <v>194</v>
      </c>
      <c r="C84" s="533"/>
      <c r="D84" s="218" t="s">
        <v>18</v>
      </c>
      <c r="E84" s="79">
        <v>3.5</v>
      </c>
      <c r="F84" s="79">
        <v>1.5</v>
      </c>
      <c r="G84" s="79">
        <v>-16.8</v>
      </c>
      <c r="H84" s="79">
        <v>-2.2000000000000002</v>
      </c>
      <c r="I84" s="79">
        <v>7.8</v>
      </c>
      <c r="J84" s="79"/>
      <c r="K84" s="79">
        <v>-5.0999999999999996</v>
      </c>
      <c r="L84" s="79">
        <v>-1.4</v>
      </c>
      <c r="M84" s="79">
        <v>14</v>
      </c>
      <c r="N84" s="79">
        <v>-8</v>
      </c>
      <c r="O84" s="79">
        <v>7.9</v>
      </c>
      <c r="P84" s="80">
        <v>8.3000000000000007</v>
      </c>
      <c r="Q84" s="80" t="s">
        <v>18</v>
      </c>
      <c r="R84" s="80" t="s">
        <v>18</v>
      </c>
    </row>
    <row r="85" spans="1:18" s="279" customFormat="1" ht="6" customHeight="1" x14ac:dyDescent="0.35">
      <c r="A85" s="309"/>
      <c r="B85" s="310"/>
      <c r="C85" s="228"/>
      <c r="D85" s="311"/>
      <c r="E85" s="293"/>
      <c r="F85" s="293"/>
      <c r="G85" s="293"/>
      <c r="H85" s="293"/>
      <c r="I85" s="293"/>
      <c r="J85" s="288"/>
      <c r="K85" s="293"/>
      <c r="L85" s="293"/>
      <c r="M85" s="293"/>
      <c r="N85" s="293"/>
      <c r="O85" s="293"/>
      <c r="P85" s="311"/>
      <c r="Q85" s="311"/>
      <c r="R85" s="311"/>
    </row>
    <row r="86" spans="1:18" ht="13" customHeight="1" x14ac:dyDescent="0.35">
      <c r="A86" s="312"/>
      <c r="B86" s="312"/>
      <c r="C86" s="312"/>
      <c r="D86" s="312"/>
      <c r="E86" s="312"/>
      <c r="F86" s="312"/>
      <c r="G86" s="312"/>
      <c r="H86" s="312"/>
      <c r="I86" s="313"/>
      <c r="J86" s="313"/>
      <c r="K86" s="314" t="s">
        <v>239</v>
      </c>
      <c r="L86" s="312"/>
      <c r="M86" s="312"/>
      <c r="N86" s="312"/>
      <c r="O86" s="312"/>
      <c r="P86" s="312"/>
      <c r="Q86" s="312"/>
      <c r="R86" s="312"/>
    </row>
  </sheetData>
  <mergeCells count="83">
    <mergeCell ref="B10:C10"/>
    <mergeCell ref="A2:I2"/>
    <mergeCell ref="K2:M2"/>
    <mergeCell ref="A4:C6"/>
    <mergeCell ref="E4:E6"/>
    <mergeCell ref="F4:F6"/>
    <mergeCell ref="G4:G6"/>
    <mergeCell ref="L4:L6"/>
    <mergeCell ref="N4:N6"/>
    <mergeCell ref="O4:O6"/>
    <mergeCell ref="B7:C7"/>
    <mergeCell ref="B8:C8"/>
    <mergeCell ref="B9:C9"/>
    <mergeCell ref="B26:C26"/>
    <mergeCell ref="A11:A26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55:C55"/>
    <mergeCell ref="B44:C44"/>
    <mergeCell ref="B27:C27"/>
    <mergeCell ref="B28:C28"/>
    <mergeCell ref="B29:C29"/>
    <mergeCell ref="B30:C30"/>
    <mergeCell ref="B33:C33"/>
    <mergeCell ref="B34:C34"/>
    <mergeCell ref="B35:C35"/>
    <mergeCell ref="B36:C36"/>
    <mergeCell ref="B37:C37"/>
    <mergeCell ref="B38:C38"/>
    <mergeCell ref="B40:C40"/>
    <mergeCell ref="B41:C41"/>
    <mergeCell ref="B42:C42"/>
    <mergeCell ref="B43:C43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57:C57"/>
    <mergeCell ref="A60:A84"/>
    <mergeCell ref="B60:C60"/>
    <mergeCell ref="B61:C61"/>
    <mergeCell ref="B62:C62"/>
    <mergeCell ref="B63:C63"/>
    <mergeCell ref="B64:C64"/>
    <mergeCell ref="B65:C65"/>
    <mergeCell ref="B67:C67"/>
    <mergeCell ref="B68:C68"/>
    <mergeCell ref="A33:A57"/>
    <mergeCell ref="B69:C69"/>
    <mergeCell ref="B70:C70"/>
    <mergeCell ref="B71:C71"/>
    <mergeCell ref="B72:C72"/>
    <mergeCell ref="B56:C56"/>
    <mergeCell ref="B73:C73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80:C80"/>
    <mergeCell ref="B74:C74"/>
  </mergeCells>
  <phoneticPr fontId="2"/>
  <printOptions horizontalCentered="1"/>
  <pageMargins left="0.59055118110236227" right="0.59055118110236227" top="0.39370078740157483" bottom="0.39370078740157483" header="0" footer="0"/>
  <pageSetup paperSize="9" scale="73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showGridLines="0" view="pageBreakPreview" zoomScaleNormal="12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8.3046875" defaultRowHeight="12" x14ac:dyDescent="0.35"/>
  <cols>
    <col min="1" max="1" width="2.3046875" style="316" customWidth="1"/>
    <col min="2" max="2" width="11.53515625" style="316" customWidth="1"/>
    <col min="3" max="10" width="8.921875" style="316" customWidth="1"/>
    <col min="11" max="11" width="2.15234375" style="317" customWidth="1"/>
    <col min="12" max="21" width="8.53515625" style="316" customWidth="1"/>
    <col min="22" max="16384" width="8.3046875" style="316"/>
  </cols>
  <sheetData>
    <row r="1" spans="1:21" ht="22.5" customHeight="1" x14ac:dyDescent="0.35">
      <c r="A1" s="315" t="s">
        <v>240</v>
      </c>
    </row>
    <row r="2" spans="1:21" ht="35.25" customHeight="1" thickBot="1" x14ac:dyDescent="0.25">
      <c r="A2" s="599" t="s">
        <v>241</v>
      </c>
      <c r="B2" s="600"/>
      <c r="C2" s="600"/>
      <c r="D2" s="600"/>
      <c r="E2" s="600"/>
      <c r="F2" s="600"/>
      <c r="G2" s="600"/>
      <c r="H2" s="600"/>
      <c r="I2" s="600"/>
      <c r="J2" s="600"/>
      <c r="K2" s="318"/>
      <c r="L2" s="601"/>
      <c r="M2" s="601"/>
      <c r="N2" s="601"/>
      <c r="O2" s="601"/>
      <c r="P2" s="601"/>
      <c r="Q2" s="319"/>
      <c r="R2" s="319"/>
      <c r="S2" s="319"/>
      <c r="T2" s="602" t="s">
        <v>242</v>
      </c>
      <c r="U2" s="602"/>
    </row>
    <row r="3" spans="1:21" ht="9" customHeight="1" thickTop="1" x14ac:dyDescent="0.35">
      <c r="A3" s="603" t="s">
        <v>243</v>
      </c>
      <c r="B3" s="604"/>
      <c r="C3" s="609" t="s">
        <v>244</v>
      </c>
      <c r="D3" s="320"/>
      <c r="E3" s="321"/>
      <c r="F3" s="322"/>
      <c r="G3" s="323"/>
      <c r="H3" s="324"/>
      <c r="I3" s="610" t="s">
        <v>245</v>
      </c>
      <c r="J3" s="325"/>
      <c r="K3" s="320"/>
      <c r="L3" s="603" t="s">
        <v>246</v>
      </c>
      <c r="M3" s="323"/>
      <c r="N3" s="613" t="s">
        <v>247</v>
      </c>
      <c r="O3" s="590" t="s">
        <v>248</v>
      </c>
      <c r="P3" s="590" t="s">
        <v>249</v>
      </c>
      <c r="Q3" s="589" t="s">
        <v>250</v>
      </c>
      <c r="R3" s="589" t="s">
        <v>251</v>
      </c>
      <c r="S3" s="609" t="s">
        <v>252</v>
      </c>
      <c r="T3" s="589" t="s">
        <v>253</v>
      </c>
      <c r="U3" s="609" t="s">
        <v>254</v>
      </c>
    </row>
    <row r="4" spans="1:21" ht="9" customHeight="1" x14ac:dyDescent="0.35">
      <c r="A4" s="605"/>
      <c r="B4" s="606"/>
      <c r="C4" s="610"/>
      <c r="D4" s="323"/>
      <c r="E4" s="324"/>
      <c r="F4" s="592" t="s">
        <v>255</v>
      </c>
      <c r="G4" s="592" t="s">
        <v>256</v>
      </c>
      <c r="H4" s="592" t="s">
        <v>257</v>
      </c>
      <c r="I4" s="611"/>
      <c r="J4" s="595" t="s">
        <v>258</v>
      </c>
      <c r="K4" s="326"/>
      <c r="L4" s="606"/>
      <c r="M4" s="597" t="s">
        <v>259</v>
      </c>
      <c r="N4" s="614"/>
      <c r="O4" s="590"/>
      <c r="P4" s="590"/>
      <c r="Q4" s="590"/>
      <c r="R4" s="590"/>
      <c r="S4" s="610"/>
      <c r="T4" s="590"/>
      <c r="U4" s="610"/>
    </row>
    <row r="5" spans="1:21" ht="9" customHeight="1" x14ac:dyDescent="0.35">
      <c r="A5" s="605"/>
      <c r="B5" s="606"/>
      <c r="C5" s="611"/>
      <c r="D5" s="592" t="s">
        <v>260</v>
      </c>
      <c r="E5" s="592" t="s">
        <v>261</v>
      </c>
      <c r="F5" s="593"/>
      <c r="G5" s="593"/>
      <c r="H5" s="593"/>
      <c r="I5" s="611"/>
      <c r="J5" s="595"/>
      <c r="K5" s="326"/>
      <c r="L5" s="606"/>
      <c r="M5" s="597"/>
      <c r="N5" s="614"/>
      <c r="O5" s="590"/>
      <c r="P5" s="590"/>
      <c r="Q5" s="590"/>
      <c r="R5" s="590"/>
      <c r="S5" s="610"/>
      <c r="T5" s="590"/>
      <c r="U5" s="610"/>
    </row>
    <row r="6" spans="1:21" ht="9.75" customHeight="1" x14ac:dyDescent="0.35">
      <c r="A6" s="605"/>
      <c r="B6" s="606"/>
      <c r="C6" s="611"/>
      <c r="D6" s="595"/>
      <c r="E6" s="593"/>
      <c r="F6" s="593"/>
      <c r="G6" s="593"/>
      <c r="H6" s="593"/>
      <c r="I6" s="611"/>
      <c r="J6" s="595"/>
      <c r="K6" s="326"/>
      <c r="L6" s="606"/>
      <c r="M6" s="597"/>
      <c r="N6" s="614"/>
      <c r="O6" s="590"/>
      <c r="P6" s="590"/>
      <c r="Q6" s="590"/>
      <c r="R6" s="590"/>
      <c r="S6" s="610"/>
      <c r="T6" s="590"/>
      <c r="U6" s="610"/>
    </row>
    <row r="7" spans="1:21" ht="21.75" customHeight="1" x14ac:dyDescent="0.35">
      <c r="A7" s="607"/>
      <c r="B7" s="608"/>
      <c r="C7" s="612"/>
      <c r="D7" s="596"/>
      <c r="E7" s="594"/>
      <c r="F7" s="594"/>
      <c r="G7" s="594"/>
      <c r="H7" s="594"/>
      <c r="I7" s="612"/>
      <c r="J7" s="596"/>
      <c r="K7" s="326"/>
      <c r="L7" s="608"/>
      <c r="M7" s="598"/>
      <c r="N7" s="615"/>
      <c r="O7" s="591"/>
      <c r="P7" s="591"/>
      <c r="Q7" s="591"/>
      <c r="R7" s="591"/>
      <c r="S7" s="616"/>
      <c r="T7" s="591"/>
      <c r="U7" s="616"/>
    </row>
    <row r="8" spans="1:21" ht="6" customHeight="1" x14ac:dyDescent="0.35">
      <c r="A8" s="327"/>
      <c r="B8" s="328"/>
      <c r="C8" s="329"/>
      <c r="D8" s="327"/>
      <c r="E8" s="330"/>
      <c r="F8" s="330"/>
      <c r="G8" s="330"/>
      <c r="H8" s="330"/>
      <c r="I8" s="327"/>
      <c r="J8" s="327"/>
      <c r="K8" s="331"/>
      <c r="L8" s="331"/>
      <c r="M8" s="332"/>
      <c r="N8" s="332"/>
      <c r="O8" s="332"/>
      <c r="P8" s="332"/>
      <c r="Q8" s="332"/>
      <c r="R8" s="332"/>
      <c r="S8" s="331"/>
      <c r="T8" s="332"/>
      <c r="U8" s="331"/>
    </row>
    <row r="9" spans="1:21" ht="12" customHeight="1" x14ac:dyDescent="0.2">
      <c r="A9" s="333"/>
      <c r="B9" s="334" t="s">
        <v>262</v>
      </c>
      <c r="C9" s="335">
        <v>99.5</v>
      </c>
      <c r="D9" s="336" t="s">
        <v>18</v>
      </c>
      <c r="E9" s="336">
        <v>1.7</v>
      </c>
      <c r="F9" s="335">
        <v>99.5</v>
      </c>
      <c r="G9" s="335">
        <v>99.5</v>
      </c>
      <c r="H9" s="335">
        <v>99.5</v>
      </c>
      <c r="I9" s="335">
        <v>97.5</v>
      </c>
      <c r="J9" s="335">
        <v>99.8</v>
      </c>
      <c r="K9" s="335"/>
      <c r="L9" s="337">
        <v>98</v>
      </c>
      <c r="M9" s="337">
        <v>95.2</v>
      </c>
      <c r="N9" s="337">
        <v>103.5</v>
      </c>
      <c r="O9" s="337">
        <v>94.6</v>
      </c>
      <c r="P9" s="337">
        <v>96.7</v>
      </c>
      <c r="Q9" s="337">
        <v>99.2</v>
      </c>
      <c r="R9" s="337">
        <v>101.5</v>
      </c>
      <c r="S9" s="337">
        <v>120.1</v>
      </c>
      <c r="T9" s="337">
        <v>99</v>
      </c>
      <c r="U9" s="337">
        <v>101.9</v>
      </c>
    </row>
    <row r="10" spans="1:21" ht="12" customHeight="1" x14ac:dyDescent="0.2">
      <c r="A10" s="333"/>
      <c r="B10" s="334" t="s">
        <v>263</v>
      </c>
      <c r="C10" s="338" t="s">
        <v>264</v>
      </c>
      <c r="D10" s="336" t="s">
        <v>18</v>
      </c>
      <c r="E10" s="336">
        <v>0.5</v>
      </c>
      <c r="F10" s="335">
        <v>100.2</v>
      </c>
      <c r="G10" s="335">
        <v>100.1</v>
      </c>
      <c r="H10" s="335">
        <v>100.3</v>
      </c>
      <c r="I10" s="339">
        <v>98</v>
      </c>
      <c r="J10" s="335">
        <v>95.9</v>
      </c>
      <c r="K10" s="335"/>
      <c r="L10" s="337">
        <v>98.8</v>
      </c>
      <c r="M10" s="337">
        <v>97.1</v>
      </c>
      <c r="N10" s="337">
        <v>104.5</v>
      </c>
      <c r="O10" s="337">
        <v>96.6</v>
      </c>
      <c r="P10" s="337">
        <v>97.8</v>
      </c>
      <c r="Q10" s="337">
        <v>100.1</v>
      </c>
      <c r="R10" s="337">
        <v>100.6</v>
      </c>
      <c r="S10" s="337">
        <v>116.7</v>
      </c>
      <c r="T10" s="337">
        <v>100.3</v>
      </c>
      <c r="U10" s="337">
        <v>102.2</v>
      </c>
    </row>
    <row r="11" spans="1:21" ht="12" customHeight="1" x14ac:dyDescent="0.2">
      <c r="A11" s="333"/>
      <c r="B11" s="340" t="s">
        <v>265</v>
      </c>
      <c r="C11" s="338" t="s">
        <v>264</v>
      </c>
      <c r="D11" s="336" t="s">
        <v>18</v>
      </c>
      <c r="E11" s="336">
        <v>0</v>
      </c>
      <c r="F11" s="338">
        <v>100</v>
      </c>
      <c r="G11" s="338">
        <v>100</v>
      </c>
      <c r="H11" s="338">
        <v>100</v>
      </c>
      <c r="I11" s="337">
        <v>100</v>
      </c>
      <c r="J11" s="338">
        <v>100</v>
      </c>
      <c r="K11" s="335"/>
      <c r="L11" s="337">
        <v>100</v>
      </c>
      <c r="M11" s="337">
        <v>100</v>
      </c>
      <c r="N11" s="337">
        <v>100</v>
      </c>
      <c r="O11" s="337">
        <v>100</v>
      </c>
      <c r="P11" s="337">
        <v>100</v>
      </c>
      <c r="Q11" s="337">
        <v>100</v>
      </c>
      <c r="R11" s="337">
        <v>100</v>
      </c>
      <c r="S11" s="337">
        <v>100</v>
      </c>
      <c r="T11" s="337">
        <v>100</v>
      </c>
      <c r="U11" s="337">
        <v>100</v>
      </c>
    </row>
    <row r="12" spans="1:21" ht="12" customHeight="1" x14ac:dyDescent="0.2">
      <c r="A12" s="333"/>
      <c r="B12" s="340" t="s">
        <v>266</v>
      </c>
      <c r="C12" s="335" t="s">
        <v>264</v>
      </c>
      <c r="D12" s="336" t="s">
        <v>18</v>
      </c>
      <c r="E12" s="336">
        <v>0</v>
      </c>
      <c r="F12" s="338">
        <v>100</v>
      </c>
      <c r="G12" s="337">
        <v>100</v>
      </c>
      <c r="H12" s="337">
        <v>100</v>
      </c>
      <c r="I12" s="337">
        <v>100</v>
      </c>
      <c r="J12" s="338">
        <v>100.1</v>
      </c>
      <c r="K12" s="335"/>
      <c r="L12" s="337">
        <v>100.4</v>
      </c>
      <c r="M12" s="337">
        <v>101.6</v>
      </c>
      <c r="N12" s="337">
        <v>104.9</v>
      </c>
      <c r="O12" s="337">
        <v>101.8</v>
      </c>
      <c r="P12" s="337">
        <v>100.2</v>
      </c>
      <c r="Q12" s="337">
        <v>98.5</v>
      </c>
      <c r="R12" s="337">
        <v>95.1</v>
      </c>
      <c r="S12" s="337">
        <v>99.2</v>
      </c>
      <c r="T12" s="337">
        <v>101.5</v>
      </c>
      <c r="U12" s="337">
        <v>101.7</v>
      </c>
    </row>
    <row r="13" spans="1:21" s="347" customFormat="1" ht="12" customHeight="1" x14ac:dyDescent="0.2">
      <c r="A13" s="341"/>
      <c r="B13" s="342" t="s">
        <v>267</v>
      </c>
      <c r="C13" s="343">
        <v>103.2</v>
      </c>
      <c r="D13" s="344" t="s">
        <v>18</v>
      </c>
      <c r="E13" s="344">
        <v>3.2</v>
      </c>
      <c r="F13" s="345">
        <v>102.9</v>
      </c>
      <c r="G13" s="346">
        <v>103.7</v>
      </c>
      <c r="H13" s="346" t="s">
        <v>268</v>
      </c>
      <c r="I13" s="346">
        <v>105.4</v>
      </c>
      <c r="J13" s="343">
        <v>110.3</v>
      </c>
      <c r="K13" s="343"/>
      <c r="L13" s="346">
        <v>101.5</v>
      </c>
      <c r="M13" s="346">
        <v>104</v>
      </c>
      <c r="N13" s="346">
        <v>119.1</v>
      </c>
      <c r="O13" s="346">
        <v>105.9</v>
      </c>
      <c r="P13" s="346">
        <v>104.3</v>
      </c>
      <c r="Q13" s="346">
        <v>98.5</v>
      </c>
      <c r="R13" s="346">
        <v>93.9</v>
      </c>
      <c r="S13" s="346">
        <v>99.6</v>
      </c>
      <c r="T13" s="346">
        <v>102.6</v>
      </c>
      <c r="U13" s="346">
        <v>103</v>
      </c>
    </row>
    <row r="14" spans="1:21" ht="7.5" customHeight="1" x14ac:dyDescent="0.35">
      <c r="A14" s="333"/>
      <c r="B14" s="333"/>
      <c r="C14" s="335"/>
      <c r="D14" s="336"/>
      <c r="E14" s="336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</row>
    <row r="15" spans="1:21" ht="12" customHeight="1" x14ac:dyDescent="0.35">
      <c r="A15" s="333"/>
      <c r="B15" s="348" t="s">
        <v>269</v>
      </c>
      <c r="C15" s="335" t="s">
        <v>264</v>
      </c>
      <c r="D15" s="336" t="s">
        <v>270</v>
      </c>
      <c r="E15" s="336">
        <v>-1</v>
      </c>
      <c r="F15" s="335" t="s">
        <v>271</v>
      </c>
      <c r="G15" s="335" t="s">
        <v>264</v>
      </c>
      <c r="H15" s="335" t="s">
        <v>271</v>
      </c>
      <c r="I15" s="335" t="s">
        <v>272</v>
      </c>
      <c r="J15" s="335" t="s">
        <v>273</v>
      </c>
      <c r="K15" s="335"/>
      <c r="L15" s="335" t="s">
        <v>274</v>
      </c>
      <c r="M15" s="335" t="s">
        <v>275</v>
      </c>
      <c r="N15" s="335" t="s">
        <v>276</v>
      </c>
      <c r="O15" s="335" t="s">
        <v>277</v>
      </c>
      <c r="P15" s="335" t="s">
        <v>278</v>
      </c>
      <c r="Q15" s="335" t="s">
        <v>279</v>
      </c>
      <c r="R15" s="335" t="s">
        <v>280</v>
      </c>
      <c r="S15" s="335" t="s">
        <v>281</v>
      </c>
      <c r="T15" s="335" t="s">
        <v>282</v>
      </c>
      <c r="U15" s="335" t="s">
        <v>283</v>
      </c>
    </row>
    <row r="16" spans="1:21" ht="12" customHeight="1" x14ac:dyDescent="0.35">
      <c r="A16" s="588" t="s">
        <v>284</v>
      </c>
      <c r="B16" s="349" t="s">
        <v>285</v>
      </c>
      <c r="C16" s="335" t="s">
        <v>271</v>
      </c>
      <c r="D16" s="336">
        <v>-0.1</v>
      </c>
      <c r="E16" s="336">
        <v>-0.8</v>
      </c>
      <c r="F16" s="335" t="s">
        <v>271</v>
      </c>
      <c r="G16" s="335" t="s">
        <v>271</v>
      </c>
      <c r="H16" s="335" t="s">
        <v>271</v>
      </c>
      <c r="I16" s="335" t="s">
        <v>286</v>
      </c>
      <c r="J16" s="335" t="s">
        <v>271</v>
      </c>
      <c r="K16" s="335"/>
      <c r="L16" s="335" t="s">
        <v>274</v>
      </c>
      <c r="M16" s="335" t="s">
        <v>275</v>
      </c>
      <c r="N16" s="335" t="s">
        <v>287</v>
      </c>
      <c r="O16" s="335" t="s">
        <v>275</v>
      </c>
      <c r="P16" s="335" t="s">
        <v>288</v>
      </c>
      <c r="Q16" s="335" t="s">
        <v>281</v>
      </c>
      <c r="R16" s="335" t="s">
        <v>272</v>
      </c>
      <c r="S16" s="335" t="s">
        <v>281</v>
      </c>
      <c r="T16" s="335" t="s">
        <v>280</v>
      </c>
      <c r="U16" s="335" t="s">
        <v>289</v>
      </c>
    </row>
    <row r="17" spans="1:31" ht="12" customHeight="1" x14ac:dyDescent="0.35">
      <c r="A17" s="588"/>
      <c r="B17" s="349" t="s">
        <v>290</v>
      </c>
      <c r="C17" s="335" t="s">
        <v>280</v>
      </c>
      <c r="D17" s="336">
        <v>0.3</v>
      </c>
      <c r="E17" s="336">
        <v>-0.7</v>
      </c>
      <c r="F17" s="335" t="s">
        <v>291</v>
      </c>
      <c r="G17" s="335" t="s">
        <v>280</v>
      </c>
      <c r="H17" s="335" t="s">
        <v>291</v>
      </c>
      <c r="I17" s="335" t="s">
        <v>292</v>
      </c>
      <c r="J17" s="335" t="s">
        <v>293</v>
      </c>
      <c r="K17" s="335"/>
      <c r="L17" s="335" t="s">
        <v>274</v>
      </c>
      <c r="M17" s="335" t="s">
        <v>275</v>
      </c>
      <c r="N17" s="335" t="s">
        <v>294</v>
      </c>
      <c r="O17" s="335" t="s">
        <v>275</v>
      </c>
      <c r="P17" s="335" t="s">
        <v>295</v>
      </c>
      <c r="Q17" s="335" t="s">
        <v>296</v>
      </c>
      <c r="R17" s="335" t="s">
        <v>274</v>
      </c>
      <c r="S17" s="335" t="s">
        <v>296</v>
      </c>
      <c r="T17" s="335" t="s">
        <v>291</v>
      </c>
      <c r="U17" s="335" t="s">
        <v>297</v>
      </c>
    </row>
    <row r="18" spans="1:31" ht="12" customHeight="1" x14ac:dyDescent="0.35">
      <c r="A18" s="588"/>
      <c r="B18" s="349" t="s">
        <v>298</v>
      </c>
      <c r="C18" s="335" t="s">
        <v>295</v>
      </c>
      <c r="D18" s="336">
        <v>-0.9</v>
      </c>
      <c r="E18" s="336">
        <v>-0.9</v>
      </c>
      <c r="F18" s="335" t="s">
        <v>295</v>
      </c>
      <c r="G18" s="335" t="s">
        <v>292</v>
      </c>
      <c r="H18" s="335" t="s">
        <v>292</v>
      </c>
      <c r="I18" s="335" t="s">
        <v>295</v>
      </c>
      <c r="J18" s="335" t="s">
        <v>279</v>
      </c>
      <c r="K18" s="335"/>
      <c r="L18" s="335" t="s">
        <v>299</v>
      </c>
      <c r="M18" s="335" t="s">
        <v>289</v>
      </c>
      <c r="N18" s="335" t="s">
        <v>300</v>
      </c>
      <c r="O18" s="335" t="s">
        <v>275</v>
      </c>
      <c r="P18" s="335" t="s">
        <v>301</v>
      </c>
      <c r="Q18" s="335" t="s">
        <v>281</v>
      </c>
      <c r="R18" s="335" t="s">
        <v>302</v>
      </c>
      <c r="S18" s="335" t="s">
        <v>303</v>
      </c>
      <c r="T18" s="335" t="s">
        <v>304</v>
      </c>
      <c r="U18" s="335" t="s">
        <v>297</v>
      </c>
    </row>
    <row r="19" spans="1:31" ht="12" customHeight="1" x14ac:dyDescent="0.35">
      <c r="A19" s="588"/>
      <c r="B19" s="349" t="s">
        <v>305</v>
      </c>
      <c r="C19" s="335" t="s">
        <v>286</v>
      </c>
      <c r="D19" s="336">
        <v>0.3</v>
      </c>
      <c r="E19" s="336">
        <v>-0.4</v>
      </c>
      <c r="F19" s="335" t="s">
        <v>306</v>
      </c>
      <c r="G19" s="335" t="s">
        <v>306</v>
      </c>
      <c r="H19" s="335" t="s">
        <v>306</v>
      </c>
      <c r="I19" s="335" t="s">
        <v>307</v>
      </c>
      <c r="J19" s="335" t="s">
        <v>299</v>
      </c>
      <c r="K19" s="335"/>
      <c r="L19" s="335" t="s">
        <v>291</v>
      </c>
      <c r="M19" s="335" t="s">
        <v>308</v>
      </c>
      <c r="N19" s="335" t="s">
        <v>309</v>
      </c>
      <c r="O19" s="335" t="s">
        <v>297</v>
      </c>
      <c r="P19" s="335" t="s">
        <v>275</v>
      </c>
      <c r="Q19" s="335" t="s">
        <v>296</v>
      </c>
      <c r="R19" s="335" t="s">
        <v>302</v>
      </c>
      <c r="S19" s="335" t="s">
        <v>310</v>
      </c>
      <c r="T19" s="335" t="s">
        <v>311</v>
      </c>
      <c r="U19" s="335" t="s">
        <v>297</v>
      </c>
    </row>
    <row r="20" spans="1:31" ht="12" customHeight="1" x14ac:dyDescent="0.35">
      <c r="A20" s="588"/>
      <c r="B20" s="350" t="s">
        <v>312</v>
      </c>
      <c r="C20" s="335" t="s">
        <v>286</v>
      </c>
      <c r="D20" s="336">
        <v>0.1</v>
      </c>
      <c r="E20" s="336">
        <v>-0.2</v>
      </c>
      <c r="F20" s="335" t="s">
        <v>306</v>
      </c>
      <c r="G20" s="335" t="s">
        <v>286</v>
      </c>
      <c r="H20" s="335" t="s">
        <v>303</v>
      </c>
      <c r="I20" s="335" t="s">
        <v>272</v>
      </c>
      <c r="J20" s="335" t="s">
        <v>313</v>
      </c>
      <c r="K20" s="335"/>
      <c r="L20" s="335" t="s">
        <v>291</v>
      </c>
      <c r="M20" s="335" t="s">
        <v>289</v>
      </c>
      <c r="N20" s="335" t="s">
        <v>314</v>
      </c>
      <c r="O20" s="335" t="s">
        <v>299</v>
      </c>
      <c r="P20" s="335" t="s">
        <v>289</v>
      </c>
      <c r="Q20" s="335" t="s">
        <v>315</v>
      </c>
      <c r="R20" s="335" t="s">
        <v>302</v>
      </c>
      <c r="S20" s="335" t="s">
        <v>306</v>
      </c>
      <c r="T20" s="335" t="s">
        <v>316</v>
      </c>
      <c r="U20" s="335" t="s">
        <v>282</v>
      </c>
    </row>
    <row r="21" spans="1:31" ht="7.5" customHeight="1" x14ac:dyDescent="0.35">
      <c r="A21" s="588"/>
      <c r="B21" s="348"/>
      <c r="C21" s="335"/>
      <c r="D21" s="336"/>
      <c r="E21" s="336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</row>
    <row r="22" spans="1:31" ht="12" customHeight="1" x14ac:dyDescent="0.35">
      <c r="A22" s="588"/>
      <c r="B22" s="350" t="s">
        <v>317</v>
      </c>
      <c r="C22" s="335" t="s">
        <v>307</v>
      </c>
      <c r="D22" s="336" t="s">
        <v>270</v>
      </c>
      <c r="E22" s="336" t="s">
        <v>318</v>
      </c>
      <c r="F22" s="335" t="s">
        <v>280</v>
      </c>
      <c r="G22" s="335" t="s">
        <v>307</v>
      </c>
      <c r="H22" s="335" t="s">
        <v>280</v>
      </c>
      <c r="I22" s="335" t="s">
        <v>295</v>
      </c>
      <c r="J22" s="335" t="s">
        <v>319</v>
      </c>
      <c r="K22" s="335"/>
      <c r="L22" s="335" t="s">
        <v>272</v>
      </c>
      <c r="M22" s="335" t="s">
        <v>308</v>
      </c>
      <c r="N22" s="335" t="s">
        <v>320</v>
      </c>
      <c r="O22" s="335" t="s">
        <v>321</v>
      </c>
      <c r="P22" s="335" t="s">
        <v>322</v>
      </c>
      <c r="Q22" s="335" t="s">
        <v>296</v>
      </c>
      <c r="R22" s="335" t="s">
        <v>323</v>
      </c>
      <c r="S22" s="335" t="s">
        <v>306</v>
      </c>
      <c r="T22" s="335" t="s">
        <v>324</v>
      </c>
      <c r="U22" s="335" t="s">
        <v>304</v>
      </c>
    </row>
    <row r="23" spans="1:31" ht="12" customHeight="1" x14ac:dyDescent="0.35">
      <c r="A23" s="588"/>
      <c r="B23" s="350" t="s">
        <v>325</v>
      </c>
      <c r="C23" s="335" t="s">
        <v>264</v>
      </c>
      <c r="D23" s="336" t="s">
        <v>326</v>
      </c>
      <c r="E23" s="336" t="s">
        <v>270</v>
      </c>
      <c r="F23" s="335" t="s">
        <v>264</v>
      </c>
      <c r="G23" s="335" t="s">
        <v>264</v>
      </c>
      <c r="H23" s="335" t="s">
        <v>264</v>
      </c>
      <c r="I23" s="335" t="s">
        <v>327</v>
      </c>
      <c r="J23" s="335" t="s">
        <v>287</v>
      </c>
      <c r="K23" s="335"/>
      <c r="L23" s="335" t="s">
        <v>272</v>
      </c>
      <c r="M23" s="335" t="s">
        <v>282</v>
      </c>
      <c r="N23" s="335" t="s">
        <v>328</v>
      </c>
      <c r="O23" s="335" t="s">
        <v>329</v>
      </c>
      <c r="P23" s="335" t="s">
        <v>330</v>
      </c>
      <c r="Q23" s="335" t="s">
        <v>279</v>
      </c>
      <c r="R23" s="335" t="s">
        <v>331</v>
      </c>
      <c r="S23" s="335" t="s">
        <v>306</v>
      </c>
      <c r="T23" s="335" t="s">
        <v>332</v>
      </c>
      <c r="U23" s="335" t="s">
        <v>304</v>
      </c>
    </row>
    <row r="24" spans="1:31" ht="12" customHeight="1" x14ac:dyDescent="0.35">
      <c r="A24" s="588"/>
      <c r="B24" s="349" t="s">
        <v>333</v>
      </c>
      <c r="C24" s="335" t="s">
        <v>291</v>
      </c>
      <c r="D24" s="336" t="s">
        <v>270</v>
      </c>
      <c r="E24" s="336" t="s">
        <v>334</v>
      </c>
      <c r="F24" s="335" t="s">
        <v>272</v>
      </c>
      <c r="G24" s="335" t="s">
        <v>299</v>
      </c>
      <c r="H24" s="335" t="s">
        <v>291</v>
      </c>
      <c r="I24" s="335" t="s">
        <v>274</v>
      </c>
      <c r="J24" s="335" t="s">
        <v>277</v>
      </c>
      <c r="K24" s="335"/>
      <c r="L24" s="335" t="s">
        <v>274</v>
      </c>
      <c r="M24" s="335" t="s">
        <v>301</v>
      </c>
      <c r="N24" s="335" t="s">
        <v>335</v>
      </c>
      <c r="O24" s="335" t="s">
        <v>321</v>
      </c>
      <c r="P24" s="335" t="s">
        <v>336</v>
      </c>
      <c r="Q24" s="335" t="s">
        <v>279</v>
      </c>
      <c r="R24" s="335" t="s">
        <v>337</v>
      </c>
      <c r="S24" s="335" t="s">
        <v>306</v>
      </c>
      <c r="T24" s="335" t="s">
        <v>300</v>
      </c>
      <c r="U24" s="335" t="s">
        <v>338</v>
      </c>
    </row>
    <row r="25" spans="1:31" ht="12" customHeight="1" x14ac:dyDescent="0.35">
      <c r="A25" s="588"/>
      <c r="B25" s="350" t="s">
        <v>339</v>
      </c>
      <c r="C25" s="335" t="s">
        <v>272</v>
      </c>
      <c r="D25" s="336">
        <v>-0.1</v>
      </c>
      <c r="E25" s="336" t="s">
        <v>334</v>
      </c>
      <c r="F25" s="335" t="s">
        <v>291</v>
      </c>
      <c r="G25" s="335" t="s">
        <v>291</v>
      </c>
      <c r="H25" s="335" t="s">
        <v>299</v>
      </c>
      <c r="I25" s="335" t="s">
        <v>274</v>
      </c>
      <c r="J25" s="335" t="s">
        <v>340</v>
      </c>
      <c r="K25" s="335"/>
      <c r="L25" s="335" t="s">
        <v>341</v>
      </c>
      <c r="M25" s="335" t="s">
        <v>301</v>
      </c>
      <c r="N25" s="335" t="s">
        <v>342</v>
      </c>
      <c r="O25" s="335" t="s">
        <v>300</v>
      </c>
      <c r="P25" s="335" t="s">
        <v>273</v>
      </c>
      <c r="Q25" s="335" t="s">
        <v>296</v>
      </c>
      <c r="R25" s="335" t="s">
        <v>343</v>
      </c>
      <c r="S25" s="335" t="s">
        <v>306</v>
      </c>
      <c r="T25" s="335" t="s">
        <v>321</v>
      </c>
      <c r="U25" s="335" t="s">
        <v>336</v>
      </c>
    </row>
    <row r="26" spans="1:31" ht="12" customHeight="1" x14ac:dyDescent="0.35">
      <c r="A26" s="588"/>
      <c r="B26" s="350" t="s">
        <v>344</v>
      </c>
      <c r="C26" s="335" t="s">
        <v>274</v>
      </c>
      <c r="D26" s="336" t="s">
        <v>318</v>
      </c>
      <c r="E26" s="336" t="s">
        <v>345</v>
      </c>
      <c r="F26" s="335" t="s">
        <v>274</v>
      </c>
      <c r="G26" s="335" t="s">
        <v>294</v>
      </c>
      <c r="H26" s="335" t="s">
        <v>294</v>
      </c>
      <c r="I26" s="335" t="s">
        <v>283</v>
      </c>
      <c r="J26" s="335" t="s">
        <v>346</v>
      </c>
      <c r="K26" s="335"/>
      <c r="L26" s="335" t="s">
        <v>341</v>
      </c>
      <c r="M26" s="335" t="s">
        <v>301</v>
      </c>
      <c r="N26" s="335" t="s">
        <v>347</v>
      </c>
      <c r="O26" s="335" t="s">
        <v>324</v>
      </c>
      <c r="P26" s="335" t="s">
        <v>348</v>
      </c>
      <c r="Q26" s="335" t="s">
        <v>315</v>
      </c>
      <c r="R26" s="335" t="s">
        <v>349</v>
      </c>
      <c r="S26" s="335" t="s">
        <v>306</v>
      </c>
      <c r="T26" s="335" t="s">
        <v>272</v>
      </c>
      <c r="U26" s="335" t="s">
        <v>273</v>
      </c>
    </row>
    <row r="27" spans="1:31" ht="12" customHeight="1" x14ac:dyDescent="0.35">
      <c r="A27" s="588"/>
      <c r="B27" s="350" t="s">
        <v>350</v>
      </c>
      <c r="C27" s="335" t="s">
        <v>346</v>
      </c>
      <c r="D27" s="336" t="s">
        <v>326</v>
      </c>
      <c r="E27" s="336" t="s">
        <v>228</v>
      </c>
      <c r="F27" s="335" t="s">
        <v>274</v>
      </c>
      <c r="G27" s="335" t="s">
        <v>294</v>
      </c>
      <c r="H27" s="335" t="s">
        <v>346</v>
      </c>
      <c r="I27" s="335" t="s">
        <v>289</v>
      </c>
      <c r="J27" s="335" t="s">
        <v>268</v>
      </c>
      <c r="K27" s="335"/>
      <c r="L27" s="335" t="s">
        <v>341</v>
      </c>
      <c r="M27" s="335" t="s">
        <v>301</v>
      </c>
      <c r="N27" s="335" t="s">
        <v>351</v>
      </c>
      <c r="O27" s="335" t="s">
        <v>329</v>
      </c>
      <c r="P27" s="335" t="s">
        <v>324</v>
      </c>
      <c r="Q27" s="335" t="s">
        <v>281</v>
      </c>
      <c r="R27" s="335" t="s">
        <v>352</v>
      </c>
      <c r="S27" s="335" t="s">
        <v>306</v>
      </c>
      <c r="T27" s="335" t="s">
        <v>264</v>
      </c>
      <c r="U27" s="335" t="s">
        <v>336</v>
      </c>
    </row>
    <row r="28" spans="1:31" ht="7.5" customHeight="1" x14ac:dyDescent="0.35">
      <c r="A28" s="588"/>
      <c r="B28" s="333"/>
      <c r="C28" s="335"/>
      <c r="D28" s="336"/>
      <c r="E28" s="336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</row>
    <row r="29" spans="1:31" ht="12" customHeight="1" x14ac:dyDescent="0.2">
      <c r="A29" s="588"/>
      <c r="B29" s="349" t="s">
        <v>353</v>
      </c>
      <c r="C29" s="335" t="s">
        <v>294</v>
      </c>
      <c r="D29" s="336" t="s">
        <v>326</v>
      </c>
      <c r="E29" s="336" t="s">
        <v>354</v>
      </c>
      <c r="F29" s="335" t="s">
        <v>299</v>
      </c>
      <c r="G29" s="335" t="s">
        <v>283</v>
      </c>
      <c r="H29" s="335" t="s">
        <v>341</v>
      </c>
      <c r="I29" s="335" t="s">
        <v>316</v>
      </c>
      <c r="J29" s="335" t="s">
        <v>355</v>
      </c>
      <c r="K29" s="335"/>
      <c r="L29" s="335" t="s">
        <v>341</v>
      </c>
      <c r="M29" s="335" t="s">
        <v>277</v>
      </c>
      <c r="N29" s="335" t="s">
        <v>356</v>
      </c>
      <c r="O29" s="335" t="s">
        <v>316</v>
      </c>
      <c r="P29" s="335" t="s">
        <v>272</v>
      </c>
      <c r="Q29" s="335" t="s">
        <v>296</v>
      </c>
      <c r="R29" s="335" t="s">
        <v>357</v>
      </c>
      <c r="S29" s="335" t="s">
        <v>306</v>
      </c>
      <c r="T29" s="335" t="s">
        <v>307</v>
      </c>
      <c r="U29" s="335" t="s">
        <v>316</v>
      </c>
      <c r="AC29" s="317"/>
      <c r="AD29" s="351"/>
      <c r="AE29" s="317"/>
    </row>
    <row r="30" spans="1:31" ht="12" customHeight="1" x14ac:dyDescent="0.2">
      <c r="A30" s="588"/>
      <c r="B30" s="349" t="s">
        <v>358</v>
      </c>
      <c r="C30" s="335" t="s">
        <v>289</v>
      </c>
      <c r="D30" s="336" t="s">
        <v>318</v>
      </c>
      <c r="E30" s="336" t="s">
        <v>359</v>
      </c>
      <c r="F30" s="335" t="s">
        <v>283</v>
      </c>
      <c r="G30" s="335" t="s">
        <v>360</v>
      </c>
      <c r="H30" s="335" t="s">
        <v>282</v>
      </c>
      <c r="I30" s="335" t="s">
        <v>329</v>
      </c>
      <c r="J30" s="335" t="s">
        <v>355</v>
      </c>
      <c r="K30" s="335"/>
      <c r="L30" s="335" t="s">
        <v>341</v>
      </c>
      <c r="M30" s="335" t="s">
        <v>277</v>
      </c>
      <c r="N30" s="335" t="s">
        <v>361</v>
      </c>
      <c r="O30" s="335" t="s">
        <v>301</v>
      </c>
      <c r="P30" s="335" t="s">
        <v>321</v>
      </c>
      <c r="Q30" s="335" t="s">
        <v>281</v>
      </c>
      <c r="R30" s="335" t="s">
        <v>362</v>
      </c>
      <c r="S30" s="335" t="s">
        <v>306</v>
      </c>
      <c r="T30" s="335" t="s">
        <v>291</v>
      </c>
      <c r="U30" s="335" t="s">
        <v>273</v>
      </c>
      <c r="AC30" s="317"/>
      <c r="AD30" s="351"/>
      <c r="AE30" s="317"/>
    </row>
    <row r="31" spans="1:31" ht="12" customHeight="1" x14ac:dyDescent="0.2">
      <c r="A31" s="588"/>
      <c r="B31" s="352" t="s">
        <v>363</v>
      </c>
      <c r="C31" s="335" t="s">
        <v>338</v>
      </c>
      <c r="D31" s="336" t="s">
        <v>364</v>
      </c>
      <c r="E31" s="336" t="s">
        <v>365</v>
      </c>
      <c r="F31" s="335" t="s">
        <v>304</v>
      </c>
      <c r="G31" s="335" t="s">
        <v>311</v>
      </c>
      <c r="H31" s="335" t="s">
        <v>277</v>
      </c>
      <c r="I31" s="335" t="s">
        <v>313</v>
      </c>
      <c r="J31" s="335" t="s">
        <v>366</v>
      </c>
      <c r="K31" s="335"/>
      <c r="L31" s="335" t="s">
        <v>274</v>
      </c>
      <c r="M31" s="335" t="s">
        <v>338</v>
      </c>
      <c r="N31" s="335" t="s">
        <v>367</v>
      </c>
      <c r="O31" s="335" t="s">
        <v>368</v>
      </c>
      <c r="P31" s="335" t="s">
        <v>369</v>
      </c>
      <c r="Q31" s="335" t="s">
        <v>279</v>
      </c>
      <c r="R31" s="335" t="s">
        <v>370</v>
      </c>
      <c r="S31" s="335" t="s">
        <v>306</v>
      </c>
      <c r="T31" s="335" t="s">
        <v>289</v>
      </c>
      <c r="U31" s="335" t="s">
        <v>336</v>
      </c>
      <c r="AC31" s="317"/>
      <c r="AD31" s="351"/>
      <c r="AE31" s="317"/>
    </row>
    <row r="32" spans="1:31" ht="12" customHeight="1" x14ac:dyDescent="0.2">
      <c r="A32" s="588"/>
      <c r="B32" s="349" t="s">
        <v>371</v>
      </c>
      <c r="C32" s="335" t="s">
        <v>372</v>
      </c>
      <c r="D32" s="336" t="s">
        <v>364</v>
      </c>
      <c r="E32" s="336" t="s">
        <v>373</v>
      </c>
      <c r="F32" s="335" t="s">
        <v>311</v>
      </c>
      <c r="G32" s="335" t="s">
        <v>313</v>
      </c>
      <c r="H32" s="335" t="s">
        <v>329</v>
      </c>
      <c r="I32" s="335" t="s">
        <v>374</v>
      </c>
      <c r="J32" s="335" t="s">
        <v>375</v>
      </c>
      <c r="K32" s="335"/>
      <c r="L32" s="335" t="s">
        <v>282</v>
      </c>
      <c r="M32" s="335" t="s">
        <v>336</v>
      </c>
      <c r="N32" s="335" t="s">
        <v>376</v>
      </c>
      <c r="O32" s="335" t="s">
        <v>377</v>
      </c>
      <c r="P32" s="335" t="s">
        <v>378</v>
      </c>
      <c r="Q32" s="335" t="s">
        <v>379</v>
      </c>
      <c r="R32" s="335" t="s">
        <v>302</v>
      </c>
      <c r="S32" s="335" t="s">
        <v>307</v>
      </c>
      <c r="T32" s="335" t="s">
        <v>380</v>
      </c>
      <c r="U32" s="335" t="s">
        <v>380</v>
      </c>
      <c r="AC32" s="317"/>
      <c r="AD32" s="351"/>
      <c r="AE32" s="317"/>
    </row>
    <row r="33" spans="1:31" ht="12" customHeight="1" x14ac:dyDescent="0.2">
      <c r="A33" s="588"/>
      <c r="B33" s="352" t="s">
        <v>381</v>
      </c>
      <c r="C33" s="335" t="s">
        <v>313</v>
      </c>
      <c r="D33" s="336" t="s">
        <v>270</v>
      </c>
      <c r="E33" s="336" t="s">
        <v>382</v>
      </c>
      <c r="F33" s="335" t="s">
        <v>316</v>
      </c>
      <c r="G33" s="335" t="s">
        <v>348</v>
      </c>
      <c r="H33" s="335" t="s">
        <v>336</v>
      </c>
      <c r="I33" s="335" t="s">
        <v>383</v>
      </c>
      <c r="J33" s="335" t="s">
        <v>384</v>
      </c>
      <c r="K33" s="335"/>
      <c r="L33" s="335" t="s">
        <v>297</v>
      </c>
      <c r="M33" s="335" t="s">
        <v>313</v>
      </c>
      <c r="N33" s="335" t="s">
        <v>385</v>
      </c>
      <c r="O33" s="335" t="s">
        <v>386</v>
      </c>
      <c r="P33" s="335" t="s">
        <v>387</v>
      </c>
      <c r="Q33" s="335" t="s">
        <v>388</v>
      </c>
      <c r="R33" s="335" t="s">
        <v>389</v>
      </c>
      <c r="S33" s="335" t="s">
        <v>286</v>
      </c>
      <c r="T33" s="335" t="s">
        <v>377</v>
      </c>
      <c r="U33" s="335" t="s">
        <v>380</v>
      </c>
      <c r="AC33" s="317"/>
      <c r="AD33" s="351"/>
      <c r="AE33" s="317"/>
    </row>
    <row r="34" spans="1:31" ht="12" customHeight="1" x14ac:dyDescent="0.2">
      <c r="A34" s="588"/>
      <c r="B34" s="349" t="s">
        <v>390</v>
      </c>
      <c r="C34" s="335" t="s">
        <v>368</v>
      </c>
      <c r="D34" s="336" t="s">
        <v>326</v>
      </c>
      <c r="E34" s="336" t="s">
        <v>373</v>
      </c>
      <c r="F34" s="335" t="s">
        <v>372</v>
      </c>
      <c r="G34" s="335" t="s">
        <v>391</v>
      </c>
      <c r="H34" s="335" t="s">
        <v>313</v>
      </c>
      <c r="I34" s="335" t="s">
        <v>392</v>
      </c>
      <c r="J34" s="335" t="s">
        <v>347</v>
      </c>
      <c r="K34" s="335"/>
      <c r="L34" s="335" t="s">
        <v>360</v>
      </c>
      <c r="M34" s="335" t="s">
        <v>391</v>
      </c>
      <c r="N34" s="335" t="s">
        <v>393</v>
      </c>
      <c r="O34" s="335" t="s">
        <v>387</v>
      </c>
      <c r="P34" s="335" t="s">
        <v>387</v>
      </c>
      <c r="Q34" s="335" t="s">
        <v>394</v>
      </c>
      <c r="R34" s="335" t="s">
        <v>343</v>
      </c>
      <c r="S34" s="335" t="s">
        <v>306</v>
      </c>
      <c r="T34" s="335" t="s">
        <v>380</v>
      </c>
      <c r="U34" s="335" t="s">
        <v>273</v>
      </c>
      <c r="AC34" s="317"/>
      <c r="AD34" s="351"/>
      <c r="AE34" s="317"/>
    </row>
    <row r="35" spans="1:31" ht="7.5" customHeight="1" x14ac:dyDescent="0.2">
      <c r="A35" s="333"/>
      <c r="B35" s="348"/>
      <c r="C35" s="335"/>
      <c r="D35" s="336"/>
      <c r="E35" s="336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AC35" s="317"/>
      <c r="AD35" s="351"/>
      <c r="AE35" s="317"/>
    </row>
    <row r="36" spans="1:31" ht="12" customHeight="1" x14ac:dyDescent="0.2">
      <c r="A36" s="333"/>
      <c r="B36" s="349" t="s">
        <v>395</v>
      </c>
      <c r="C36" s="335" t="s">
        <v>268</v>
      </c>
      <c r="D36" s="336" t="s">
        <v>318</v>
      </c>
      <c r="E36" s="336" t="s">
        <v>396</v>
      </c>
      <c r="F36" s="335" t="s">
        <v>380</v>
      </c>
      <c r="G36" s="335" t="s">
        <v>377</v>
      </c>
      <c r="H36" s="335" t="s">
        <v>324</v>
      </c>
      <c r="I36" s="335" t="s">
        <v>383</v>
      </c>
      <c r="J36" s="335" t="s">
        <v>355</v>
      </c>
      <c r="K36" s="335"/>
      <c r="L36" s="335" t="s">
        <v>289</v>
      </c>
      <c r="M36" s="335" t="s">
        <v>313</v>
      </c>
      <c r="N36" s="335" t="s">
        <v>397</v>
      </c>
      <c r="O36" s="335" t="s">
        <v>398</v>
      </c>
      <c r="P36" s="335" t="s">
        <v>321</v>
      </c>
      <c r="Q36" s="335" t="s">
        <v>315</v>
      </c>
      <c r="R36" s="335" t="s">
        <v>399</v>
      </c>
      <c r="S36" s="335" t="s">
        <v>306</v>
      </c>
      <c r="T36" s="335" t="s">
        <v>369</v>
      </c>
      <c r="U36" s="335" t="s">
        <v>380</v>
      </c>
      <c r="AC36" s="317"/>
      <c r="AD36" s="351"/>
      <c r="AE36" s="317"/>
    </row>
    <row r="37" spans="1:31" ht="12" customHeight="1" x14ac:dyDescent="0.2">
      <c r="A37" s="333"/>
      <c r="B37" s="349" t="s">
        <v>400</v>
      </c>
      <c r="C37" s="335" t="s">
        <v>332</v>
      </c>
      <c r="D37" s="336" t="s">
        <v>270</v>
      </c>
      <c r="E37" s="336" t="s">
        <v>232</v>
      </c>
      <c r="F37" s="335" t="s">
        <v>309</v>
      </c>
      <c r="G37" s="335" t="s">
        <v>401</v>
      </c>
      <c r="H37" s="335" t="s">
        <v>374</v>
      </c>
      <c r="I37" s="335" t="s">
        <v>402</v>
      </c>
      <c r="J37" s="335" t="s">
        <v>403</v>
      </c>
      <c r="K37" s="335"/>
      <c r="L37" s="335" t="s">
        <v>289</v>
      </c>
      <c r="M37" s="335" t="s">
        <v>313</v>
      </c>
      <c r="N37" s="335" t="s">
        <v>404</v>
      </c>
      <c r="O37" s="335" t="s">
        <v>405</v>
      </c>
      <c r="P37" s="335" t="s">
        <v>289</v>
      </c>
      <c r="Q37" s="335" t="s">
        <v>394</v>
      </c>
      <c r="R37" s="335" t="s">
        <v>323</v>
      </c>
      <c r="S37" s="335" t="s">
        <v>306</v>
      </c>
      <c r="T37" s="335" t="s">
        <v>378</v>
      </c>
      <c r="U37" s="335" t="s">
        <v>368</v>
      </c>
      <c r="AC37" s="317"/>
      <c r="AD37" s="351"/>
      <c r="AE37" s="317"/>
    </row>
    <row r="38" spans="1:31" ht="12" customHeight="1" x14ac:dyDescent="0.2">
      <c r="A38" s="333"/>
      <c r="B38" s="352" t="s">
        <v>406</v>
      </c>
      <c r="C38" s="335" t="s">
        <v>383</v>
      </c>
      <c r="D38" s="336" t="s">
        <v>334</v>
      </c>
      <c r="E38" s="336" t="s">
        <v>407</v>
      </c>
      <c r="F38" s="335" t="s">
        <v>408</v>
      </c>
      <c r="G38" s="335" t="s">
        <v>409</v>
      </c>
      <c r="H38" s="335" t="s">
        <v>392</v>
      </c>
      <c r="I38" s="335" t="s">
        <v>410</v>
      </c>
      <c r="J38" s="335" t="s">
        <v>411</v>
      </c>
      <c r="K38" s="335"/>
      <c r="L38" s="335" t="s">
        <v>300</v>
      </c>
      <c r="M38" s="335" t="s">
        <v>412</v>
      </c>
      <c r="N38" s="335" t="s">
        <v>413</v>
      </c>
      <c r="O38" s="335" t="s">
        <v>403</v>
      </c>
      <c r="P38" s="335" t="s">
        <v>414</v>
      </c>
      <c r="Q38" s="335" t="s">
        <v>296</v>
      </c>
      <c r="R38" s="335" t="s">
        <v>415</v>
      </c>
      <c r="S38" s="335" t="s">
        <v>306</v>
      </c>
      <c r="T38" s="335" t="s">
        <v>416</v>
      </c>
      <c r="U38" s="335" t="s">
        <v>391</v>
      </c>
      <c r="AC38" s="317"/>
      <c r="AD38" s="351"/>
      <c r="AE38" s="317"/>
    </row>
    <row r="39" spans="1:31" ht="12" customHeight="1" x14ac:dyDescent="0.2">
      <c r="A39" s="333"/>
      <c r="B39" s="349" t="s">
        <v>417</v>
      </c>
      <c r="C39" s="335" t="s">
        <v>392</v>
      </c>
      <c r="D39" s="336" t="s">
        <v>270</v>
      </c>
      <c r="E39" s="336" t="s">
        <v>418</v>
      </c>
      <c r="F39" s="335" t="s">
        <v>419</v>
      </c>
      <c r="G39" s="335" t="s">
        <v>420</v>
      </c>
      <c r="H39" s="335" t="s">
        <v>402</v>
      </c>
      <c r="I39" s="335" t="s">
        <v>421</v>
      </c>
      <c r="J39" s="335" t="s">
        <v>422</v>
      </c>
      <c r="K39" s="335"/>
      <c r="L39" s="335" t="s">
        <v>336</v>
      </c>
      <c r="M39" s="335" t="s">
        <v>410</v>
      </c>
      <c r="N39" s="335" t="s">
        <v>423</v>
      </c>
      <c r="O39" s="335" t="s">
        <v>355</v>
      </c>
      <c r="P39" s="335" t="s">
        <v>424</v>
      </c>
      <c r="Q39" s="335" t="s">
        <v>340</v>
      </c>
      <c r="R39" s="335" t="s">
        <v>425</v>
      </c>
      <c r="S39" s="335" t="s">
        <v>306</v>
      </c>
      <c r="T39" s="335" t="s">
        <v>273</v>
      </c>
      <c r="U39" s="335" t="s">
        <v>377</v>
      </c>
      <c r="AC39" s="317"/>
      <c r="AD39" s="351"/>
      <c r="AE39" s="317"/>
    </row>
    <row r="40" spans="1:31" ht="12" customHeight="1" x14ac:dyDescent="0.2">
      <c r="A40" s="333"/>
      <c r="B40" s="349" t="s">
        <v>426</v>
      </c>
      <c r="C40" s="335" t="s">
        <v>427</v>
      </c>
      <c r="D40" s="336" t="s">
        <v>354</v>
      </c>
      <c r="E40" s="336" t="s">
        <v>428</v>
      </c>
      <c r="F40" s="335" t="s">
        <v>420</v>
      </c>
      <c r="G40" s="335" t="s">
        <v>398</v>
      </c>
      <c r="H40" s="335" t="s">
        <v>429</v>
      </c>
      <c r="I40" s="335" t="s">
        <v>430</v>
      </c>
      <c r="J40" s="335" t="s">
        <v>431</v>
      </c>
      <c r="K40" s="335"/>
      <c r="L40" s="335" t="s">
        <v>380</v>
      </c>
      <c r="M40" s="335" t="s">
        <v>342</v>
      </c>
      <c r="N40" s="335" t="s">
        <v>432</v>
      </c>
      <c r="O40" s="335" t="s">
        <v>431</v>
      </c>
      <c r="P40" s="335" t="s">
        <v>433</v>
      </c>
      <c r="Q40" s="335" t="s">
        <v>310</v>
      </c>
      <c r="R40" s="335" t="s">
        <v>399</v>
      </c>
      <c r="S40" s="335" t="s">
        <v>306</v>
      </c>
      <c r="T40" s="335" t="s">
        <v>277</v>
      </c>
      <c r="U40" s="335" t="s">
        <v>324</v>
      </c>
      <c r="AC40" s="317"/>
      <c r="AD40" s="351"/>
      <c r="AE40" s="317"/>
    </row>
    <row r="41" spans="1:31" ht="12" customHeight="1" x14ac:dyDescent="0.35">
      <c r="A41" s="333"/>
      <c r="B41" s="349" t="s">
        <v>434</v>
      </c>
      <c r="C41" s="335" t="s">
        <v>435</v>
      </c>
      <c r="D41" s="336" t="s">
        <v>326</v>
      </c>
      <c r="E41" s="336" t="s">
        <v>436</v>
      </c>
      <c r="F41" s="335" t="s">
        <v>420</v>
      </c>
      <c r="G41" s="335" t="s">
        <v>437</v>
      </c>
      <c r="H41" s="335" t="s">
        <v>429</v>
      </c>
      <c r="I41" s="335" t="s">
        <v>438</v>
      </c>
      <c r="J41" s="335" t="s">
        <v>439</v>
      </c>
      <c r="K41" s="335"/>
      <c r="L41" s="335" t="s">
        <v>348</v>
      </c>
      <c r="M41" s="335" t="s">
        <v>440</v>
      </c>
      <c r="N41" s="335" t="s">
        <v>441</v>
      </c>
      <c r="O41" s="335" t="s">
        <v>355</v>
      </c>
      <c r="P41" s="335" t="s">
        <v>442</v>
      </c>
      <c r="Q41" s="335" t="s">
        <v>443</v>
      </c>
      <c r="R41" s="335" t="s">
        <v>444</v>
      </c>
      <c r="S41" s="335" t="s">
        <v>306</v>
      </c>
      <c r="T41" s="335" t="s">
        <v>275</v>
      </c>
      <c r="U41" s="335" t="s">
        <v>369</v>
      </c>
      <c r="AC41" s="317"/>
      <c r="AD41" s="317"/>
      <c r="AE41" s="317"/>
    </row>
    <row r="42" spans="1:31" ht="7.5" customHeight="1" x14ac:dyDescent="0.35">
      <c r="A42" s="353"/>
      <c r="B42" s="354"/>
      <c r="C42" s="335"/>
      <c r="D42" s="336"/>
      <c r="E42" s="336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</row>
    <row r="43" spans="1:31" ht="7.5" customHeight="1" x14ac:dyDescent="0.35">
      <c r="A43" s="333"/>
      <c r="B43" s="355"/>
      <c r="C43" s="356"/>
      <c r="D43" s="357"/>
      <c r="E43" s="357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</row>
    <row r="44" spans="1:31" ht="12" customHeight="1" x14ac:dyDescent="0.2">
      <c r="A44" s="333"/>
      <c r="B44" s="334" t="s">
        <v>262</v>
      </c>
      <c r="C44" s="335">
        <v>99.8</v>
      </c>
      <c r="D44" s="336" t="s">
        <v>18</v>
      </c>
      <c r="E44" s="336">
        <v>1.5</v>
      </c>
      <c r="F44" s="335" t="s">
        <v>271</v>
      </c>
      <c r="G44" s="335" t="s">
        <v>327</v>
      </c>
      <c r="H44" s="338">
        <v>99.7</v>
      </c>
      <c r="I44" s="335" t="s">
        <v>276</v>
      </c>
      <c r="J44" s="335" t="s">
        <v>280</v>
      </c>
      <c r="K44" s="335"/>
      <c r="L44" s="335" t="s">
        <v>445</v>
      </c>
      <c r="M44" s="338">
        <v>94.1</v>
      </c>
      <c r="N44" s="335" t="s">
        <v>419</v>
      </c>
      <c r="O44" s="335" t="s">
        <v>446</v>
      </c>
      <c r="P44" s="335" t="s">
        <v>447</v>
      </c>
      <c r="Q44" s="335" t="s">
        <v>310</v>
      </c>
      <c r="R44" s="335" t="s">
        <v>294</v>
      </c>
      <c r="S44" s="335" t="s">
        <v>448</v>
      </c>
      <c r="T44" s="335" t="s">
        <v>443</v>
      </c>
      <c r="U44" s="335" t="s">
        <v>268</v>
      </c>
    </row>
    <row r="45" spans="1:31" ht="12" customHeight="1" x14ac:dyDescent="0.2">
      <c r="A45" s="333"/>
      <c r="B45" s="340" t="s">
        <v>263</v>
      </c>
      <c r="C45" s="335">
        <v>100.3</v>
      </c>
      <c r="D45" s="336" t="s">
        <v>18</v>
      </c>
      <c r="E45" s="336">
        <v>0.6</v>
      </c>
      <c r="F45" s="335" t="s">
        <v>341</v>
      </c>
      <c r="G45" s="335" t="s">
        <v>291</v>
      </c>
      <c r="H45" s="338">
        <v>100.5</v>
      </c>
      <c r="I45" s="335" t="s">
        <v>281</v>
      </c>
      <c r="J45" s="335" t="s">
        <v>330</v>
      </c>
      <c r="K45" s="335"/>
      <c r="L45" s="335" t="s">
        <v>449</v>
      </c>
      <c r="M45" s="338">
        <v>96.8</v>
      </c>
      <c r="N45" s="335" t="s">
        <v>450</v>
      </c>
      <c r="O45" s="335" t="s">
        <v>288</v>
      </c>
      <c r="P45" s="335" t="s">
        <v>445</v>
      </c>
      <c r="Q45" s="335" t="s">
        <v>264</v>
      </c>
      <c r="R45" s="335" t="s">
        <v>280</v>
      </c>
      <c r="S45" s="335" t="s">
        <v>451</v>
      </c>
      <c r="T45" s="335" t="s">
        <v>291</v>
      </c>
      <c r="U45" s="335" t="s">
        <v>268</v>
      </c>
    </row>
    <row r="46" spans="1:31" ht="12" customHeight="1" x14ac:dyDescent="0.2">
      <c r="A46" s="333"/>
      <c r="B46" s="340" t="s">
        <v>265</v>
      </c>
      <c r="C46" s="335" t="s">
        <v>264</v>
      </c>
      <c r="D46" s="336" t="s">
        <v>18</v>
      </c>
      <c r="E46" s="336">
        <v>-0.3</v>
      </c>
      <c r="F46" s="335" t="s">
        <v>264</v>
      </c>
      <c r="G46" s="335" t="s">
        <v>264</v>
      </c>
      <c r="H46" s="338">
        <v>100</v>
      </c>
      <c r="I46" s="335" t="s">
        <v>264</v>
      </c>
      <c r="J46" s="335" t="s">
        <v>264</v>
      </c>
      <c r="K46" s="335"/>
      <c r="L46" s="335" t="s">
        <v>264</v>
      </c>
      <c r="M46" s="338">
        <v>100</v>
      </c>
      <c r="N46" s="335" t="s">
        <v>264</v>
      </c>
      <c r="O46" s="335" t="s">
        <v>264</v>
      </c>
      <c r="P46" s="335" t="s">
        <v>264</v>
      </c>
      <c r="Q46" s="335" t="s">
        <v>264</v>
      </c>
      <c r="R46" s="335" t="s">
        <v>264</v>
      </c>
      <c r="S46" s="335" t="s">
        <v>264</v>
      </c>
      <c r="T46" s="335" t="s">
        <v>264</v>
      </c>
      <c r="U46" s="335" t="s">
        <v>264</v>
      </c>
    </row>
    <row r="47" spans="1:31" ht="12" customHeight="1" x14ac:dyDescent="0.2">
      <c r="A47" s="333"/>
      <c r="B47" s="340" t="s">
        <v>266</v>
      </c>
      <c r="C47" s="338">
        <v>99.9</v>
      </c>
      <c r="D47" s="336" t="s">
        <v>18</v>
      </c>
      <c r="E47" s="336">
        <v>-0.1</v>
      </c>
      <c r="F47" s="335" t="s">
        <v>307</v>
      </c>
      <c r="G47" s="335" t="s">
        <v>264</v>
      </c>
      <c r="H47" s="338">
        <v>100</v>
      </c>
      <c r="I47" s="335" t="s">
        <v>291</v>
      </c>
      <c r="J47" s="335" t="s">
        <v>280</v>
      </c>
      <c r="K47" s="335"/>
      <c r="L47" s="335" t="s">
        <v>307</v>
      </c>
      <c r="M47" s="338">
        <v>101.1</v>
      </c>
      <c r="N47" s="335" t="s">
        <v>392</v>
      </c>
      <c r="O47" s="335" t="s">
        <v>316</v>
      </c>
      <c r="P47" s="335" t="s">
        <v>307</v>
      </c>
      <c r="Q47" s="335" t="s">
        <v>340</v>
      </c>
      <c r="R47" s="335" t="s">
        <v>415</v>
      </c>
      <c r="S47" s="335" t="s">
        <v>272</v>
      </c>
      <c r="T47" s="335" t="s">
        <v>275</v>
      </c>
      <c r="U47" s="335" t="s">
        <v>304</v>
      </c>
    </row>
    <row r="48" spans="1:31" s="347" customFormat="1" ht="12" customHeight="1" x14ac:dyDescent="0.2">
      <c r="A48" s="341"/>
      <c r="B48" s="342" t="s">
        <v>267</v>
      </c>
      <c r="C48" s="343">
        <v>102.9</v>
      </c>
      <c r="D48" s="344" t="s">
        <v>18</v>
      </c>
      <c r="E48" s="344">
        <v>3.1</v>
      </c>
      <c r="F48" s="343">
        <v>102.6</v>
      </c>
      <c r="G48" s="343">
        <v>103.5</v>
      </c>
      <c r="H48" s="345" t="s">
        <v>348</v>
      </c>
      <c r="I48" s="343">
        <v>105.9</v>
      </c>
      <c r="J48" s="343">
        <v>110.7</v>
      </c>
      <c r="K48" s="343"/>
      <c r="L48" s="343">
        <v>100.5</v>
      </c>
      <c r="M48" s="345" t="s">
        <v>380</v>
      </c>
      <c r="N48" s="343">
        <v>119.1</v>
      </c>
      <c r="O48" s="343">
        <v>106.5</v>
      </c>
      <c r="P48" s="343">
        <v>104.5</v>
      </c>
      <c r="Q48" s="343">
        <v>98.5</v>
      </c>
      <c r="R48" s="343">
        <v>92.8</v>
      </c>
      <c r="S48" s="343">
        <v>101.3</v>
      </c>
      <c r="T48" s="343">
        <v>102.9</v>
      </c>
      <c r="U48" s="345">
        <v>103</v>
      </c>
    </row>
    <row r="49" spans="1:21" ht="7.5" customHeight="1" x14ac:dyDescent="0.35">
      <c r="A49" s="333"/>
      <c r="B49" s="333"/>
      <c r="C49" s="335"/>
      <c r="D49" s="336"/>
      <c r="E49" s="336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</row>
    <row r="50" spans="1:21" ht="12" customHeight="1" x14ac:dyDescent="0.35">
      <c r="A50" s="333"/>
      <c r="B50" s="348" t="s">
        <v>452</v>
      </c>
      <c r="C50" s="335" t="s">
        <v>271</v>
      </c>
      <c r="D50" s="336" t="s">
        <v>453</v>
      </c>
      <c r="E50" s="336">
        <v>-1.1000000000000001</v>
      </c>
      <c r="F50" s="335" t="s">
        <v>327</v>
      </c>
      <c r="G50" s="335" t="s">
        <v>307</v>
      </c>
      <c r="H50" s="335" t="s">
        <v>327</v>
      </c>
      <c r="I50" s="335" t="s">
        <v>299</v>
      </c>
      <c r="J50" s="335" t="s">
        <v>273</v>
      </c>
      <c r="K50" s="335"/>
      <c r="L50" s="335" t="s">
        <v>280</v>
      </c>
      <c r="M50" s="335" t="s">
        <v>297</v>
      </c>
      <c r="N50" s="335" t="s">
        <v>454</v>
      </c>
      <c r="O50" s="335" t="s">
        <v>277</v>
      </c>
      <c r="P50" s="335" t="s">
        <v>455</v>
      </c>
      <c r="Q50" s="335" t="s">
        <v>443</v>
      </c>
      <c r="R50" s="335" t="s">
        <v>272</v>
      </c>
      <c r="S50" s="335" t="s">
        <v>379</v>
      </c>
      <c r="T50" s="335" t="s">
        <v>283</v>
      </c>
      <c r="U50" s="335" t="s">
        <v>346</v>
      </c>
    </row>
    <row r="51" spans="1:21" ht="12" customHeight="1" x14ac:dyDescent="0.35">
      <c r="A51" s="588" t="s">
        <v>456</v>
      </c>
      <c r="B51" s="349" t="s">
        <v>285</v>
      </c>
      <c r="C51" s="335" t="s">
        <v>327</v>
      </c>
      <c r="D51" s="336">
        <v>-0.2</v>
      </c>
      <c r="E51" s="336">
        <v>-0.9</v>
      </c>
      <c r="F51" s="335" t="s">
        <v>286</v>
      </c>
      <c r="G51" s="335" t="s">
        <v>327</v>
      </c>
      <c r="H51" s="335" t="s">
        <v>327</v>
      </c>
      <c r="I51" s="335" t="s">
        <v>327</v>
      </c>
      <c r="J51" s="335" t="s">
        <v>272</v>
      </c>
      <c r="K51" s="335"/>
      <c r="L51" s="335" t="s">
        <v>280</v>
      </c>
      <c r="M51" s="335" t="s">
        <v>297</v>
      </c>
      <c r="N51" s="335" t="s">
        <v>394</v>
      </c>
      <c r="O51" s="335" t="s">
        <v>338</v>
      </c>
      <c r="P51" s="335" t="s">
        <v>457</v>
      </c>
      <c r="Q51" s="335" t="s">
        <v>449</v>
      </c>
      <c r="R51" s="335" t="s">
        <v>307</v>
      </c>
      <c r="S51" s="335" t="s">
        <v>379</v>
      </c>
      <c r="T51" s="335" t="s">
        <v>264</v>
      </c>
      <c r="U51" s="335" t="s">
        <v>283</v>
      </c>
    </row>
    <row r="52" spans="1:21" ht="12" customHeight="1" x14ac:dyDescent="0.35">
      <c r="A52" s="588"/>
      <c r="B52" s="349" t="s">
        <v>290</v>
      </c>
      <c r="C52" s="335" t="s">
        <v>264</v>
      </c>
      <c r="D52" s="336" t="s">
        <v>318</v>
      </c>
      <c r="E52" s="336">
        <v>-0.7</v>
      </c>
      <c r="F52" s="335" t="s">
        <v>272</v>
      </c>
      <c r="G52" s="335" t="s">
        <v>280</v>
      </c>
      <c r="H52" s="335" t="s">
        <v>291</v>
      </c>
      <c r="I52" s="335" t="s">
        <v>295</v>
      </c>
      <c r="J52" s="335" t="s">
        <v>458</v>
      </c>
      <c r="K52" s="335"/>
      <c r="L52" s="335" t="s">
        <v>280</v>
      </c>
      <c r="M52" s="335" t="s">
        <v>297</v>
      </c>
      <c r="N52" s="335" t="s">
        <v>294</v>
      </c>
      <c r="O52" s="335" t="s">
        <v>300</v>
      </c>
      <c r="P52" s="335" t="s">
        <v>327</v>
      </c>
      <c r="Q52" s="335" t="s">
        <v>443</v>
      </c>
      <c r="R52" s="335" t="s">
        <v>341</v>
      </c>
      <c r="S52" s="335" t="s">
        <v>394</v>
      </c>
      <c r="T52" s="335" t="s">
        <v>280</v>
      </c>
      <c r="U52" s="335" t="s">
        <v>360</v>
      </c>
    </row>
    <row r="53" spans="1:21" ht="12" customHeight="1" x14ac:dyDescent="0.35">
      <c r="A53" s="588"/>
      <c r="B53" s="349" t="s">
        <v>298</v>
      </c>
      <c r="C53" s="335" t="s">
        <v>292</v>
      </c>
      <c r="D53" s="336">
        <v>-0.8</v>
      </c>
      <c r="E53" s="336">
        <v>-1.1000000000000001</v>
      </c>
      <c r="F53" s="335" t="s">
        <v>292</v>
      </c>
      <c r="G53" s="335" t="s">
        <v>292</v>
      </c>
      <c r="H53" s="335" t="s">
        <v>292</v>
      </c>
      <c r="I53" s="335" t="s">
        <v>271</v>
      </c>
      <c r="J53" s="335" t="s">
        <v>271</v>
      </c>
      <c r="K53" s="335"/>
      <c r="L53" s="335" t="s">
        <v>307</v>
      </c>
      <c r="M53" s="335" t="s">
        <v>294</v>
      </c>
      <c r="N53" s="335" t="s">
        <v>275</v>
      </c>
      <c r="O53" s="335" t="s">
        <v>368</v>
      </c>
      <c r="P53" s="335" t="s">
        <v>275</v>
      </c>
      <c r="Q53" s="335" t="s">
        <v>449</v>
      </c>
      <c r="R53" s="335" t="s">
        <v>357</v>
      </c>
      <c r="S53" s="335" t="s">
        <v>274</v>
      </c>
      <c r="T53" s="335" t="s">
        <v>321</v>
      </c>
      <c r="U53" s="335" t="s">
        <v>289</v>
      </c>
    </row>
    <row r="54" spans="1:21" ht="12" customHeight="1" x14ac:dyDescent="0.35">
      <c r="A54" s="588"/>
      <c r="B54" s="349" t="s">
        <v>459</v>
      </c>
      <c r="C54" s="335" t="s">
        <v>306</v>
      </c>
      <c r="D54" s="336" t="s">
        <v>270</v>
      </c>
      <c r="E54" s="336">
        <v>-0.7</v>
      </c>
      <c r="F54" s="335" t="s">
        <v>306</v>
      </c>
      <c r="G54" s="335" t="s">
        <v>306</v>
      </c>
      <c r="H54" s="335" t="s">
        <v>306</v>
      </c>
      <c r="I54" s="335" t="s">
        <v>272</v>
      </c>
      <c r="J54" s="335" t="s">
        <v>294</v>
      </c>
      <c r="K54" s="335"/>
      <c r="L54" s="335" t="s">
        <v>271</v>
      </c>
      <c r="M54" s="335" t="s">
        <v>346</v>
      </c>
      <c r="N54" s="335" t="s">
        <v>309</v>
      </c>
      <c r="O54" s="335" t="s">
        <v>301</v>
      </c>
      <c r="P54" s="335" t="s">
        <v>297</v>
      </c>
      <c r="Q54" s="335" t="s">
        <v>449</v>
      </c>
      <c r="R54" s="335" t="s">
        <v>460</v>
      </c>
      <c r="S54" s="335" t="s">
        <v>341</v>
      </c>
      <c r="T54" s="335" t="s">
        <v>300</v>
      </c>
      <c r="U54" s="335" t="s">
        <v>289</v>
      </c>
    </row>
    <row r="55" spans="1:21" ht="12" customHeight="1" x14ac:dyDescent="0.35">
      <c r="A55" s="588"/>
      <c r="B55" s="350" t="s">
        <v>312</v>
      </c>
      <c r="C55" s="335" t="s">
        <v>286</v>
      </c>
      <c r="D55" s="336" t="s">
        <v>326</v>
      </c>
      <c r="E55" s="336">
        <v>-0.4</v>
      </c>
      <c r="F55" s="335" t="s">
        <v>303</v>
      </c>
      <c r="G55" s="335" t="s">
        <v>286</v>
      </c>
      <c r="H55" s="335" t="s">
        <v>306</v>
      </c>
      <c r="I55" s="335" t="s">
        <v>291</v>
      </c>
      <c r="J55" s="335" t="s">
        <v>311</v>
      </c>
      <c r="K55" s="335"/>
      <c r="L55" s="335" t="s">
        <v>271</v>
      </c>
      <c r="M55" s="335" t="s">
        <v>294</v>
      </c>
      <c r="N55" s="335" t="s">
        <v>408</v>
      </c>
      <c r="O55" s="335" t="s">
        <v>294</v>
      </c>
      <c r="P55" s="335" t="s">
        <v>346</v>
      </c>
      <c r="Q55" s="335" t="s">
        <v>340</v>
      </c>
      <c r="R55" s="335" t="s">
        <v>357</v>
      </c>
      <c r="S55" s="335" t="s">
        <v>282</v>
      </c>
      <c r="T55" s="335" t="s">
        <v>368</v>
      </c>
      <c r="U55" s="335" t="s">
        <v>294</v>
      </c>
    </row>
    <row r="56" spans="1:21" ht="7.5" customHeight="1" x14ac:dyDescent="0.35">
      <c r="A56" s="588"/>
      <c r="B56" s="348"/>
      <c r="C56" s="335"/>
      <c r="D56" s="336"/>
      <c r="E56" s="336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</row>
    <row r="57" spans="1:21" ht="12" customHeight="1" x14ac:dyDescent="0.35">
      <c r="A57" s="588"/>
      <c r="B57" s="350" t="s">
        <v>317</v>
      </c>
      <c r="C57" s="335" t="s">
        <v>307</v>
      </c>
      <c r="D57" s="336" t="s">
        <v>270</v>
      </c>
      <c r="E57" s="336">
        <v>0.3</v>
      </c>
      <c r="F57" s="335" t="s">
        <v>264</v>
      </c>
      <c r="G57" s="335" t="s">
        <v>264</v>
      </c>
      <c r="H57" s="335" t="s">
        <v>280</v>
      </c>
      <c r="I57" s="335" t="s">
        <v>286</v>
      </c>
      <c r="J57" s="335" t="s">
        <v>461</v>
      </c>
      <c r="K57" s="335"/>
      <c r="L57" s="335" t="s">
        <v>327</v>
      </c>
      <c r="M57" s="335" t="s">
        <v>341</v>
      </c>
      <c r="N57" s="335" t="s">
        <v>450</v>
      </c>
      <c r="O57" s="335" t="s">
        <v>316</v>
      </c>
      <c r="P57" s="335" t="s">
        <v>319</v>
      </c>
      <c r="Q57" s="335" t="s">
        <v>449</v>
      </c>
      <c r="R57" s="335" t="s">
        <v>331</v>
      </c>
      <c r="S57" s="335" t="s">
        <v>282</v>
      </c>
      <c r="T57" s="335" t="s">
        <v>408</v>
      </c>
      <c r="U57" s="335" t="s">
        <v>304</v>
      </c>
    </row>
    <row r="58" spans="1:21" ht="12" customHeight="1" x14ac:dyDescent="0.35">
      <c r="A58" s="588"/>
      <c r="B58" s="350" t="s">
        <v>325</v>
      </c>
      <c r="C58" s="335" t="s">
        <v>307</v>
      </c>
      <c r="D58" s="336" t="s">
        <v>462</v>
      </c>
      <c r="E58" s="336">
        <v>0.2</v>
      </c>
      <c r="F58" s="335" t="s">
        <v>307</v>
      </c>
      <c r="G58" s="335" t="s">
        <v>264</v>
      </c>
      <c r="H58" s="335" t="s">
        <v>280</v>
      </c>
      <c r="I58" s="335" t="s">
        <v>307</v>
      </c>
      <c r="J58" s="335" t="s">
        <v>279</v>
      </c>
      <c r="K58" s="335"/>
      <c r="L58" s="335" t="s">
        <v>286</v>
      </c>
      <c r="M58" s="335" t="s">
        <v>341</v>
      </c>
      <c r="N58" s="335" t="s">
        <v>463</v>
      </c>
      <c r="O58" s="335" t="s">
        <v>380</v>
      </c>
      <c r="P58" s="335" t="s">
        <v>464</v>
      </c>
      <c r="Q58" s="335" t="s">
        <v>449</v>
      </c>
      <c r="R58" s="335" t="s">
        <v>465</v>
      </c>
      <c r="S58" s="335" t="s">
        <v>282</v>
      </c>
      <c r="T58" s="335" t="s">
        <v>401</v>
      </c>
      <c r="U58" s="335" t="s">
        <v>275</v>
      </c>
    </row>
    <row r="59" spans="1:21" ht="12" customHeight="1" x14ac:dyDescent="0.35">
      <c r="A59" s="588"/>
      <c r="B59" s="349" t="s">
        <v>333</v>
      </c>
      <c r="C59" s="335" t="s">
        <v>272</v>
      </c>
      <c r="D59" s="336" t="s">
        <v>318</v>
      </c>
      <c r="E59" s="336">
        <v>0.6</v>
      </c>
      <c r="F59" s="335" t="s">
        <v>272</v>
      </c>
      <c r="G59" s="335" t="s">
        <v>299</v>
      </c>
      <c r="H59" s="335" t="s">
        <v>299</v>
      </c>
      <c r="I59" s="335" t="s">
        <v>294</v>
      </c>
      <c r="J59" s="335" t="s">
        <v>321</v>
      </c>
      <c r="K59" s="335"/>
      <c r="L59" s="335" t="s">
        <v>264</v>
      </c>
      <c r="M59" s="335" t="s">
        <v>304</v>
      </c>
      <c r="N59" s="335" t="s">
        <v>466</v>
      </c>
      <c r="O59" s="335" t="s">
        <v>301</v>
      </c>
      <c r="P59" s="335" t="s">
        <v>372</v>
      </c>
      <c r="Q59" s="335" t="s">
        <v>443</v>
      </c>
      <c r="R59" s="335" t="s">
        <v>349</v>
      </c>
      <c r="S59" s="335" t="s">
        <v>282</v>
      </c>
      <c r="T59" s="335" t="s">
        <v>336</v>
      </c>
      <c r="U59" s="335" t="s">
        <v>311</v>
      </c>
    </row>
    <row r="60" spans="1:21" ht="12" customHeight="1" x14ac:dyDescent="0.35">
      <c r="A60" s="588"/>
      <c r="B60" s="350" t="s">
        <v>339</v>
      </c>
      <c r="C60" s="335" t="s">
        <v>264</v>
      </c>
      <c r="D60" s="336">
        <v>-0.2</v>
      </c>
      <c r="E60" s="336">
        <v>0.6</v>
      </c>
      <c r="F60" s="335" t="s">
        <v>280</v>
      </c>
      <c r="G60" s="335" t="s">
        <v>280</v>
      </c>
      <c r="H60" s="335" t="s">
        <v>291</v>
      </c>
      <c r="I60" s="335" t="s">
        <v>274</v>
      </c>
      <c r="J60" s="335" t="s">
        <v>388</v>
      </c>
      <c r="K60" s="335"/>
      <c r="L60" s="335" t="s">
        <v>264</v>
      </c>
      <c r="M60" s="335" t="s">
        <v>304</v>
      </c>
      <c r="N60" s="335" t="s">
        <v>467</v>
      </c>
      <c r="O60" s="335" t="s">
        <v>316</v>
      </c>
      <c r="P60" s="335" t="s">
        <v>313</v>
      </c>
      <c r="Q60" s="335" t="s">
        <v>296</v>
      </c>
      <c r="R60" s="335" t="s">
        <v>468</v>
      </c>
      <c r="S60" s="335" t="s">
        <v>282</v>
      </c>
      <c r="T60" s="335" t="s">
        <v>304</v>
      </c>
      <c r="U60" s="335" t="s">
        <v>336</v>
      </c>
    </row>
    <row r="61" spans="1:21" ht="12" customHeight="1" x14ac:dyDescent="0.35">
      <c r="A61" s="588"/>
      <c r="B61" s="350" t="s">
        <v>344</v>
      </c>
      <c r="C61" s="335" t="s">
        <v>291</v>
      </c>
      <c r="D61" s="336" t="s">
        <v>270</v>
      </c>
      <c r="E61" s="336" t="s">
        <v>469</v>
      </c>
      <c r="F61" s="335" t="s">
        <v>291</v>
      </c>
      <c r="G61" s="335" t="s">
        <v>341</v>
      </c>
      <c r="H61" s="335" t="s">
        <v>274</v>
      </c>
      <c r="I61" s="335" t="s">
        <v>282</v>
      </c>
      <c r="J61" s="335" t="s">
        <v>280</v>
      </c>
      <c r="K61" s="335"/>
      <c r="L61" s="335" t="s">
        <v>307</v>
      </c>
      <c r="M61" s="335" t="s">
        <v>304</v>
      </c>
      <c r="N61" s="335" t="s">
        <v>470</v>
      </c>
      <c r="O61" s="335" t="s">
        <v>369</v>
      </c>
      <c r="P61" s="335" t="s">
        <v>348</v>
      </c>
      <c r="Q61" s="335" t="s">
        <v>281</v>
      </c>
      <c r="R61" s="335" t="s">
        <v>471</v>
      </c>
      <c r="S61" s="335" t="s">
        <v>282</v>
      </c>
      <c r="T61" s="335" t="s">
        <v>280</v>
      </c>
      <c r="U61" s="335" t="s">
        <v>313</v>
      </c>
    </row>
    <row r="62" spans="1:21" ht="12" customHeight="1" x14ac:dyDescent="0.35">
      <c r="A62" s="588"/>
      <c r="B62" s="350" t="s">
        <v>350</v>
      </c>
      <c r="C62" s="335" t="s">
        <v>341</v>
      </c>
      <c r="D62" s="336" t="s">
        <v>326</v>
      </c>
      <c r="E62" s="336" t="s">
        <v>354</v>
      </c>
      <c r="F62" s="335" t="s">
        <v>291</v>
      </c>
      <c r="G62" s="335" t="s">
        <v>346</v>
      </c>
      <c r="H62" s="335" t="s">
        <v>341</v>
      </c>
      <c r="I62" s="335" t="s">
        <v>321</v>
      </c>
      <c r="J62" s="335" t="s">
        <v>332</v>
      </c>
      <c r="K62" s="335"/>
      <c r="L62" s="335" t="s">
        <v>264</v>
      </c>
      <c r="M62" s="335" t="s">
        <v>304</v>
      </c>
      <c r="N62" s="335" t="s">
        <v>472</v>
      </c>
      <c r="O62" s="335" t="s">
        <v>313</v>
      </c>
      <c r="P62" s="335" t="s">
        <v>348</v>
      </c>
      <c r="Q62" s="335" t="s">
        <v>279</v>
      </c>
      <c r="R62" s="335" t="s">
        <v>473</v>
      </c>
      <c r="S62" s="335" t="s">
        <v>282</v>
      </c>
      <c r="T62" s="335" t="s">
        <v>327</v>
      </c>
      <c r="U62" s="335" t="s">
        <v>273</v>
      </c>
    </row>
    <row r="63" spans="1:21" ht="7.5" customHeight="1" x14ac:dyDescent="0.35">
      <c r="A63" s="588"/>
      <c r="B63" s="333"/>
      <c r="C63" s="335"/>
      <c r="D63" s="336"/>
      <c r="E63" s="336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</row>
    <row r="64" spans="1:21" ht="12" customHeight="1" x14ac:dyDescent="0.35">
      <c r="A64" s="588"/>
      <c r="B64" s="349" t="s">
        <v>353</v>
      </c>
      <c r="C64" s="335" t="s">
        <v>341</v>
      </c>
      <c r="D64" s="336" t="s">
        <v>462</v>
      </c>
      <c r="E64" s="336" t="s">
        <v>334</v>
      </c>
      <c r="F64" s="335" t="s">
        <v>280</v>
      </c>
      <c r="G64" s="335" t="s">
        <v>346</v>
      </c>
      <c r="H64" s="335" t="s">
        <v>272</v>
      </c>
      <c r="I64" s="335" t="s">
        <v>273</v>
      </c>
      <c r="J64" s="335" t="s">
        <v>474</v>
      </c>
      <c r="K64" s="335"/>
      <c r="L64" s="335" t="s">
        <v>271</v>
      </c>
      <c r="M64" s="335" t="s">
        <v>297</v>
      </c>
      <c r="N64" s="335" t="s">
        <v>475</v>
      </c>
      <c r="O64" s="335" t="s">
        <v>301</v>
      </c>
      <c r="P64" s="335" t="s">
        <v>307</v>
      </c>
      <c r="Q64" s="335" t="s">
        <v>296</v>
      </c>
      <c r="R64" s="335" t="s">
        <v>476</v>
      </c>
      <c r="S64" s="335" t="s">
        <v>282</v>
      </c>
      <c r="T64" s="335" t="s">
        <v>327</v>
      </c>
      <c r="U64" s="335" t="s">
        <v>372</v>
      </c>
    </row>
    <row r="65" spans="1:21" ht="12" customHeight="1" x14ac:dyDescent="0.35">
      <c r="A65" s="588"/>
      <c r="B65" s="349" t="s">
        <v>358</v>
      </c>
      <c r="C65" s="335" t="s">
        <v>283</v>
      </c>
      <c r="D65" s="336" t="s">
        <v>318</v>
      </c>
      <c r="E65" s="336" t="s">
        <v>345</v>
      </c>
      <c r="F65" s="335" t="s">
        <v>274</v>
      </c>
      <c r="G65" s="335" t="s">
        <v>289</v>
      </c>
      <c r="H65" s="335" t="s">
        <v>294</v>
      </c>
      <c r="I65" s="335" t="s">
        <v>372</v>
      </c>
      <c r="J65" s="335" t="s">
        <v>355</v>
      </c>
      <c r="K65" s="335"/>
      <c r="L65" s="335" t="s">
        <v>271</v>
      </c>
      <c r="M65" s="335" t="s">
        <v>297</v>
      </c>
      <c r="N65" s="335" t="s">
        <v>477</v>
      </c>
      <c r="O65" s="335" t="s">
        <v>329</v>
      </c>
      <c r="P65" s="335" t="s">
        <v>321</v>
      </c>
      <c r="Q65" s="335" t="s">
        <v>279</v>
      </c>
      <c r="R65" s="335" t="s">
        <v>471</v>
      </c>
      <c r="S65" s="335" t="s">
        <v>282</v>
      </c>
      <c r="T65" s="335" t="s">
        <v>272</v>
      </c>
      <c r="U65" s="335" t="s">
        <v>368</v>
      </c>
    </row>
    <row r="66" spans="1:21" ht="12" customHeight="1" x14ac:dyDescent="0.35">
      <c r="A66" s="588"/>
      <c r="B66" s="352" t="s">
        <v>363</v>
      </c>
      <c r="C66" s="335" t="s">
        <v>321</v>
      </c>
      <c r="D66" s="336" t="s">
        <v>364</v>
      </c>
      <c r="E66" s="336" t="s">
        <v>478</v>
      </c>
      <c r="F66" s="335" t="s">
        <v>289</v>
      </c>
      <c r="G66" s="335" t="s">
        <v>338</v>
      </c>
      <c r="H66" s="335" t="s">
        <v>304</v>
      </c>
      <c r="I66" s="335" t="s">
        <v>368</v>
      </c>
      <c r="J66" s="335" t="s">
        <v>440</v>
      </c>
      <c r="K66" s="335"/>
      <c r="L66" s="335" t="s">
        <v>271</v>
      </c>
      <c r="M66" s="335" t="s">
        <v>297</v>
      </c>
      <c r="N66" s="335" t="s">
        <v>367</v>
      </c>
      <c r="O66" s="335" t="s">
        <v>380</v>
      </c>
      <c r="P66" s="335" t="s">
        <v>419</v>
      </c>
      <c r="Q66" s="335" t="s">
        <v>449</v>
      </c>
      <c r="R66" s="335" t="s">
        <v>479</v>
      </c>
      <c r="S66" s="335" t="s">
        <v>308</v>
      </c>
      <c r="T66" s="335" t="s">
        <v>283</v>
      </c>
      <c r="U66" s="335" t="s">
        <v>273</v>
      </c>
    </row>
    <row r="67" spans="1:21" ht="12" customHeight="1" x14ac:dyDescent="0.35">
      <c r="A67" s="588"/>
      <c r="B67" s="349" t="s">
        <v>371</v>
      </c>
      <c r="C67" s="335" t="s">
        <v>300</v>
      </c>
      <c r="D67" s="336" t="s">
        <v>334</v>
      </c>
      <c r="E67" s="336" t="s">
        <v>480</v>
      </c>
      <c r="F67" s="335" t="s">
        <v>277</v>
      </c>
      <c r="G67" s="335" t="s">
        <v>273</v>
      </c>
      <c r="H67" s="335" t="s">
        <v>300</v>
      </c>
      <c r="I67" s="335" t="s">
        <v>314</v>
      </c>
      <c r="J67" s="335" t="s">
        <v>481</v>
      </c>
      <c r="K67" s="335"/>
      <c r="L67" s="335" t="s">
        <v>280</v>
      </c>
      <c r="M67" s="335" t="s">
        <v>301</v>
      </c>
      <c r="N67" s="335" t="s">
        <v>482</v>
      </c>
      <c r="O67" s="335" t="s">
        <v>314</v>
      </c>
      <c r="P67" s="335" t="s">
        <v>427</v>
      </c>
      <c r="Q67" s="335" t="s">
        <v>394</v>
      </c>
      <c r="R67" s="335" t="s">
        <v>468</v>
      </c>
      <c r="S67" s="335" t="s">
        <v>275</v>
      </c>
      <c r="T67" s="335" t="s">
        <v>309</v>
      </c>
      <c r="U67" s="335" t="s">
        <v>348</v>
      </c>
    </row>
    <row r="68" spans="1:21" ht="12" customHeight="1" x14ac:dyDescent="0.35">
      <c r="A68" s="588"/>
      <c r="B68" s="352" t="s">
        <v>381</v>
      </c>
      <c r="C68" s="335" t="s">
        <v>273</v>
      </c>
      <c r="D68" s="336" t="s">
        <v>318</v>
      </c>
      <c r="E68" s="336" t="s">
        <v>373</v>
      </c>
      <c r="F68" s="335" t="s">
        <v>311</v>
      </c>
      <c r="G68" s="335" t="s">
        <v>391</v>
      </c>
      <c r="H68" s="335" t="s">
        <v>336</v>
      </c>
      <c r="I68" s="335" t="s">
        <v>483</v>
      </c>
      <c r="J68" s="335" t="s">
        <v>484</v>
      </c>
      <c r="K68" s="335"/>
      <c r="L68" s="335" t="s">
        <v>272</v>
      </c>
      <c r="M68" s="335" t="s">
        <v>301</v>
      </c>
      <c r="N68" s="335" t="s">
        <v>485</v>
      </c>
      <c r="O68" s="335" t="s">
        <v>405</v>
      </c>
      <c r="P68" s="335" t="s">
        <v>412</v>
      </c>
      <c r="Q68" s="335" t="s">
        <v>315</v>
      </c>
      <c r="R68" s="335" t="s">
        <v>486</v>
      </c>
      <c r="S68" s="335" t="s">
        <v>304</v>
      </c>
      <c r="T68" s="335" t="s">
        <v>383</v>
      </c>
      <c r="U68" s="335" t="s">
        <v>380</v>
      </c>
    </row>
    <row r="69" spans="1:21" ht="12" customHeight="1" x14ac:dyDescent="0.35">
      <c r="A69" s="588"/>
      <c r="B69" s="349" t="s">
        <v>390</v>
      </c>
      <c r="C69" s="335" t="s">
        <v>273</v>
      </c>
      <c r="D69" s="336" t="s">
        <v>462</v>
      </c>
      <c r="E69" s="336" t="s">
        <v>487</v>
      </c>
      <c r="F69" s="335" t="s">
        <v>316</v>
      </c>
      <c r="G69" s="335" t="s">
        <v>391</v>
      </c>
      <c r="H69" s="335" t="s">
        <v>313</v>
      </c>
      <c r="I69" s="335" t="s">
        <v>409</v>
      </c>
      <c r="J69" s="335" t="s">
        <v>488</v>
      </c>
      <c r="K69" s="335"/>
      <c r="L69" s="335" t="s">
        <v>272</v>
      </c>
      <c r="M69" s="335" t="s">
        <v>311</v>
      </c>
      <c r="N69" s="335" t="s">
        <v>489</v>
      </c>
      <c r="O69" s="335" t="s">
        <v>410</v>
      </c>
      <c r="P69" s="335" t="s">
        <v>450</v>
      </c>
      <c r="Q69" s="335" t="s">
        <v>281</v>
      </c>
      <c r="R69" s="335" t="s">
        <v>490</v>
      </c>
      <c r="S69" s="335" t="s">
        <v>360</v>
      </c>
      <c r="T69" s="335" t="s">
        <v>377</v>
      </c>
      <c r="U69" s="335" t="s">
        <v>336</v>
      </c>
    </row>
    <row r="70" spans="1:21" ht="7.5" customHeight="1" x14ac:dyDescent="0.35">
      <c r="A70" s="333"/>
      <c r="B70" s="348"/>
      <c r="C70" s="335"/>
      <c r="D70" s="336"/>
      <c r="E70" s="336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</row>
    <row r="71" spans="1:21" ht="12" customHeight="1" x14ac:dyDescent="0.35">
      <c r="A71" s="333"/>
      <c r="B71" s="349" t="s">
        <v>395</v>
      </c>
      <c r="C71" s="335" t="s">
        <v>391</v>
      </c>
      <c r="D71" s="336" t="s">
        <v>491</v>
      </c>
      <c r="E71" s="336" t="s">
        <v>382</v>
      </c>
      <c r="F71" s="335" t="s">
        <v>313</v>
      </c>
      <c r="G71" s="335" t="s">
        <v>374</v>
      </c>
      <c r="H71" s="335" t="s">
        <v>309</v>
      </c>
      <c r="I71" s="335" t="s">
        <v>378</v>
      </c>
      <c r="J71" s="335" t="s">
        <v>492</v>
      </c>
      <c r="K71" s="335"/>
      <c r="L71" s="335" t="s">
        <v>307</v>
      </c>
      <c r="M71" s="335" t="s">
        <v>275</v>
      </c>
      <c r="N71" s="335" t="s">
        <v>493</v>
      </c>
      <c r="O71" s="335" t="s">
        <v>494</v>
      </c>
      <c r="P71" s="335" t="s">
        <v>321</v>
      </c>
      <c r="Q71" s="335" t="s">
        <v>281</v>
      </c>
      <c r="R71" s="335" t="s">
        <v>495</v>
      </c>
      <c r="S71" s="335" t="s">
        <v>360</v>
      </c>
      <c r="T71" s="335" t="s">
        <v>419</v>
      </c>
      <c r="U71" s="335" t="s">
        <v>368</v>
      </c>
    </row>
    <row r="72" spans="1:21" ht="12" customHeight="1" x14ac:dyDescent="0.35">
      <c r="A72" s="333"/>
      <c r="B72" s="349" t="s">
        <v>400</v>
      </c>
      <c r="C72" s="335" t="s">
        <v>268</v>
      </c>
      <c r="D72" s="336" t="s">
        <v>326</v>
      </c>
      <c r="E72" s="336" t="s">
        <v>396</v>
      </c>
      <c r="F72" s="335" t="s">
        <v>348</v>
      </c>
      <c r="G72" s="335" t="s">
        <v>369</v>
      </c>
      <c r="H72" s="335" t="s">
        <v>377</v>
      </c>
      <c r="I72" s="335" t="s">
        <v>427</v>
      </c>
      <c r="J72" s="335" t="s">
        <v>342</v>
      </c>
      <c r="K72" s="335"/>
      <c r="L72" s="335" t="s">
        <v>271</v>
      </c>
      <c r="M72" s="335" t="s">
        <v>304</v>
      </c>
      <c r="N72" s="335" t="s">
        <v>496</v>
      </c>
      <c r="O72" s="335" t="s">
        <v>342</v>
      </c>
      <c r="P72" s="335" t="s">
        <v>308</v>
      </c>
      <c r="Q72" s="335" t="s">
        <v>394</v>
      </c>
      <c r="R72" s="335" t="s">
        <v>497</v>
      </c>
      <c r="S72" s="335" t="s">
        <v>360</v>
      </c>
      <c r="T72" s="335" t="s">
        <v>412</v>
      </c>
      <c r="U72" s="335" t="s">
        <v>313</v>
      </c>
    </row>
    <row r="73" spans="1:21" ht="12" customHeight="1" x14ac:dyDescent="0.35">
      <c r="A73" s="333"/>
      <c r="B73" s="352" t="s">
        <v>406</v>
      </c>
      <c r="C73" s="335" t="s">
        <v>369</v>
      </c>
      <c r="D73" s="336" t="s">
        <v>364</v>
      </c>
      <c r="E73" s="336" t="s">
        <v>232</v>
      </c>
      <c r="F73" s="335" t="s">
        <v>332</v>
      </c>
      <c r="G73" s="335" t="s">
        <v>392</v>
      </c>
      <c r="H73" s="335" t="s">
        <v>383</v>
      </c>
      <c r="I73" s="335" t="s">
        <v>424</v>
      </c>
      <c r="J73" s="335" t="s">
        <v>498</v>
      </c>
      <c r="K73" s="335"/>
      <c r="L73" s="335" t="s">
        <v>283</v>
      </c>
      <c r="M73" s="335" t="s">
        <v>383</v>
      </c>
      <c r="N73" s="335" t="s">
        <v>499</v>
      </c>
      <c r="O73" s="335" t="s">
        <v>500</v>
      </c>
      <c r="P73" s="335" t="s">
        <v>424</v>
      </c>
      <c r="Q73" s="335" t="s">
        <v>296</v>
      </c>
      <c r="R73" s="335" t="s">
        <v>501</v>
      </c>
      <c r="S73" s="335" t="s">
        <v>360</v>
      </c>
      <c r="T73" s="335" t="s">
        <v>378</v>
      </c>
      <c r="U73" s="335" t="s">
        <v>348</v>
      </c>
    </row>
    <row r="74" spans="1:21" ht="12" customHeight="1" x14ac:dyDescent="0.35">
      <c r="A74" s="333"/>
      <c r="B74" s="349" t="s">
        <v>417</v>
      </c>
      <c r="C74" s="335" t="s">
        <v>408</v>
      </c>
      <c r="D74" s="336" t="s">
        <v>326</v>
      </c>
      <c r="E74" s="336" t="s">
        <v>407</v>
      </c>
      <c r="F74" s="335" t="s">
        <v>377</v>
      </c>
      <c r="G74" s="335" t="s">
        <v>442</v>
      </c>
      <c r="H74" s="335" t="s">
        <v>416</v>
      </c>
      <c r="I74" s="335" t="s">
        <v>403</v>
      </c>
      <c r="J74" s="335" t="s">
        <v>474</v>
      </c>
      <c r="K74" s="335"/>
      <c r="L74" s="335" t="s">
        <v>289</v>
      </c>
      <c r="M74" s="335" t="s">
        <v>420</v>
      </c>
      <c r="N74" s="335" t="s">
        <v>502</v>
      </c>
      <c r="O74" s="335" t="s">
        <v>355</v>
      </c>
      <c r="P74" s="335" t="s">
        <v>467</v>
      </c>
      <c r="Q74" s="335" t="s">
        <v>449</v>
      </c>
      <c r="R74" s="335" t="s">
        <v>503</v>
      </c>
      <c r="S74" s="335" t="s">
        <v>360</v>
      </c>
      <c r="T74" s="335" t="s">
        <v>268</v>
      </c>
      <c r="U74" s="335" t="s">
        <v>332</v>
      </c>
    </row>
    <row r="75" spans="1:21" ht="12" customHeight="1" x14ac:dyDescent="0.35">
      <c r="A75" s="333"/>
      <c r="B75" s="349" t="s">
        <v>426</v>
      </c>
      <c r="C75" s="335" t="s">
        <v>378</v>
      </c>
      <c r="D75" s="336" t="s">
        <v>504</v>
      </c>
      <c r="E75" s="336" t="s">
        <v>436</v>
      </c>
      <c r="F75" s="335" t="s">
        <v>409</v>
      </c>
      <c r="G75" s="335" t="s">
        <v>320</v>
      </c>
      <c r="H75" s="335" t="s">
        <v>429</v>
      </c>
      <c r="I75" s="335" t="s">
        <v>505</v>
      </c>
      <c r="J75" s="335" t="s">
        <v>506</v>
      </c>
      <c r="K75" s="335"/>
      <c r="L75" s="335" t="s">
        <v>275</v>
      </c>
      <c r="M75" s="335" t="s">
        <v>507</v>
      </c>
      <c r="N75" s="335" t="s">
        <v>508</v>
      </c>
      <c r="O75" s="335" t="s">
        <v>509</v>
      </c>
      <c r="P75" s="335" t="s">
        <v>440</v>
      </c>
      <c r="Q75" s="335" t="s">
        <v>310</v>
      </c>
      <c r="R75" s="335" t="s">
        <v>495</v>
      </c>
      <c r="S75" s="335" t="s">
        <v>360</v>
      </c>
      <c r="T75" s="335" t="s">
        <v>300</v>
      </c>
      <c r="U75" s="335" t="s">
        <v>309</v>
      </c>
    </row>
    <row r="76" spans="1:21" ht="12" customHeight="1" x14ac:dyDescent="0.35">
      <c r="A76" s="359"/>
      <c r="B76" s="349" t="s">
        <v>434</v>
      </c>
      <c r="C76" s="335" t="s">
        <v>387</v>
      </c>
      <c r="D76" s="336" t="s">
        <v>326</v>
      </c>
      <c r="E76" s="336" t="s">
        <v>436</v>
      </c>
      <c r="F76" s="335" t="s">
        <v>442</v>
      </c>
      <c r="G76" s="335" t="s">
        <v>463</v>
      </c>
      <c r="H76" s="335" t="s">
        <v>450</v>
      </c>
      <c r="I76" s="335" t="s">
        <v>347</v>
      </c>
      <c r="J76" s="335" t="s">
        <v>510</v>
      </c>
      <c r="K76" s="335"/>
      <c r="L76" s="335" t="s">
        <v>338</v>
      </c>
      <c r="M76" s="335" t="s">
        <v>335</v>
      </c>
      <c r="N76" s="335" t="s">
        <v>511</v>
      </c>
      <c r="O76" s="335" t="s">
        <v>512</v>
      </c>
      <c r="P76" s="335" t="s">
        <v>442</v>
      </c>
      <c r="Q76" s="335" t="s">
        <v>449</v>
      </c>
      <c r="R76" s="335" t="s">
        <v>497</v>
      </c>
      <c r="S76" s="335" t="s">
        <v>360</v>
      </c>
      <c r="T76" s="335" t="s">
        <v>301</v>
      </c>
      <c r="U76" s="335" t="s">
        <v>374</v>
      </c>
    </row>
    <row r="77" spans="1:21" ht="7.5" customHeight="1" x14ac:dyDescent="0.35">
      <c r="A77" s="360"/>
      <c r="B77" s="354"/>
      <c r="C77" s="360"/>
      <c r="D77" s="361"/>
      <c r="E77" s="361"/>
      <c r="F77" s="360"/>
      <c r="G77" s="360"/>
      <c r="H77" s="360"/>
      <c r="I77" s="360"/>
      <c r="J77" s="360"/>
      <c r="K77" s="362"/>
      <c r="L77" s="360"/>
      <c r="M77" s="360"/>
      <c r="N77" s="360"/>
      <c r="O77" s="360"/>
      <c r="P77" s="360"/>
      <c r="Q77" s="360"/>
      <c r="R77" s="360"/>
      <c r="S77" s="360"/>
      <c r="T77" s="360"/>
      <c r="U77" s="360"/>
    </row>
    <row r="78" spans="1:21" ht="15" customHeight="1" x14ac:dyDescent="0.35">
      <c r="A78" s="317" t="s">
        <v>513</v>
      </c>
      <c r="B78" s="317"/>
      <c r="C78" s="317"/>
      <c r="D78" s="317"/>
      <c r="E78" s="317"/>
      <c r="F78" s="317"/>
      <c r="G78" s="317"/>
      <c r="H78" s="317"/>
      <c r="I78" s="317"/>
      <c r="J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</row>
  </sheetData>
  <mergeCells count="24">
    <mergeCell ref="A2:J2"/>
    <mergeCell ref="L2:P2"/>
    <mergeCell ref="T2:U2"/>
    <mergeCell ref="A3:B7"/>
    <mergeCell ref="C3:C7"/>
    <mergeCell ref="I3:I7"/>
    <mergeCell ref="L3:L7"/>
    <mergeCell ref="N3:N7"/>
    <mergeCell ref="O3:O7"/>
    <mergeCell ref="P3:P7"/>
    <mergeCell ref="R3:R7"/>
    <mergeCell ref="S3:S7"/>
    <mergeCell ref="T3:T7"/>
    <mergeCell ref="U3:U7"/>
    <mergeCell ref="F4:F7"/>
    <mergeCell ref="G4:G7"/>
    <mergeCell ref="A16:A34"/>
    <mergeCell ref="A51:A69"/>
    <mergeCell ref="Q3:Q7"/>
    <mergeCell ref="H4:H7"/>
    <mergeCell ref="J4:J7"/>
    <mergeCell ref="M4:M7"/>
    <mergeCell ref="D5:D7"/>
    <mergeCell ref="E5:E7"/>
  </mergeCells>
  <phoneticPr fontId="2"/>
  <pageMargins left="0.59055118110236227" right="0.59055118110236227" top="0.39370078740157483" bottom="0.59055118110236227" header="0.51181102362204722" footer="0.51181102362204722"/>
  <pageSetup paperSize="9" scale="88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showOutlineSymbols="0" view="pageBreakPreview" zoomScale="75" zoomScaleNormal="100" zoomScaleSheetLayoutView="75" workbookViewId="0">
      <pane xSplit="3" topLeftCell="D1" activePane="topRight" state="frozen"/>
      <selection pane="topRight"/>
    </sheetView>
  </sheetViews>
  <sheetFormatPr defaultColWidth="8.3046875" defaultRowHeight="20.149999999999999" customHeight="1" x14ac:dyDescent="0.35"/>
  <cols>
    <col min="1" max="2" width="2.53515625" style="364" customWidth="1"/>
    <col min="3" max="3" width="27" style="364" customWidth="1"/>
    <col min="4" max="6" width="25.84375" style="366" customWidth="1"/>
    <col min="7" max="16384" width="8.3046875" style="367"/>
  </cols>
  <sheetData>
    <row r="1" spans="1:8" ht="24.75" customHeight="1" x14ac:dyDescent="0.35">
      <c r="A1" s="363" t="s">
        <v>514</v>
      </c>
      <c r="C1" s="365"/>
    </row>
    <row r="2" spans="1:8" ht="38.25" customHeight="1" thickBot="1" x14ac:dyDescent="0.4">
      <c r="A2" s="620" t="s">
        <v>515</v>
      </c>
      <c r="B2" s="620"/>
      <c r="C2" s="620"/>
      <c r="D2" s="620"/>
      <c r="E2" s="620"/>
      <c r="F2" s="620"/>
    </row>
    <row r="3" spans="1:8" s="369" customFormat="1" ht="27" customHeight="1" thickTop="1" x14ac:dyDescent="0.35">
      <c r="A3" s="621" t="s">
        <v>516</v>
      </c>
      <c r="B3" s="621"/>
      <c r="C3" s="621"/>
      <c r="D3" s="624" t="s">
        <v>517</v>
      </c>
      <c r="E3" s="625"/>
      <c r="F3" s="625"/>
      <c r="G3" s="368"/>
    </row>
    <row r="4" spans="1:8" s="369" customFormat="1" ht="27" customHeight="1" x14ac:dyDescent="0.35">
      <c r="A4" s="622"/>
      <c r="B4" s="622"/>
      <c r="C4" s="622"/>
      <c r="D4" s="370" t="s">
        <v>518</v>
      </c>
      <c r="E4" s="626" t="s">
        <v>519</v>
      </c>
      <c r="F4" s="626" t="s">
        <v>520</v>
      </c>
      <c r="G4" s="368"/>
      <c r="H4" s="617"/>
    </row>
    <row r="5" spans="1:8" s="369" customFormat="1" ht="27" customHeight="1" x14ac:dyDescent="0.35">
      <c r="A5" s="623"/>
      <c r="B5" s="623"/>
      <c r="C5" s="623"/>
      <c r="D5" s="371" t="s">
        <v>521</v>
      </c>
      <c r="E5" s="627"/>
      <c r="F5" s="627"/>
      <c r="G5" s="368"/>
      <c r="H5" s="617"/>
    </row>
    <row r="6" spans="1:8" s="369" customFormat="1" ht="8.25" customHeight="1" x14ac:dyDescent="0.35">
      <c r="A6" s="372"/>
      <c r="B6" s="372"/>
      <c r="C6" s="373"/>
      <c r="D6" s="374"/>
      <c r="E6" s="372"/>
      <c r="F6" s="375"/>
      <c r="G6" s="368"/>
      <c r="H6" s="376"/>
    </row>
    <row r="7" spans="1:8" ht="17.25" customHeight="1" x14ac:dyDescent="0.25">
      <c r="A7" s="618" t="s">
        <v>522</v>
      </c>
      <c r="B7" s="618"/>
      <c r="C7" s="618"/>
      <c r="D7" s="377">
        <v>100</v>
      </c>
      <c r="E7" s="378">
        <v>100</v>
      </c>
      <c r="F7" s="378">
        <v>100</v>
      </c>
      <c r="H7" s="379"/>
    </row>
    <row r="8" spans="1:8" ht="17.25" customHeight="1" x14ac:dyDescent="0.25">
      <c r="A8" s="380"/>
      <c r="B8" s="380"/>
      <c r="C8" s="380"/>
      <c r="D8" s="381"/>
      <c r="E8" s="382"/>
      <c r="F8" s="382"/>
      <c r="H8" s="383"/>
    </row>
    <row r="9" spans="1:8" ht="17.25" customHeight="1" x14ac:dyDescent="0.25">
      <c r="A9" s="619" t="s">
        <v>523</v>
      </c>
      <c r="B9" s="619"/>
      <c r="C9" s="619"/>
      <c r="D9" s="377"/>
      <c r="E9" s="378"/>
      <c r="F9" s="378"/>
      <c r="H9" s="379"/>
    </row>
    <row r="10" spans="1:8" s="387" customFormat="1" ht="17.25" customHeight="1" x14ac:dyDescent="0.25">
      <c r="A10" s="384"/>
      <c r="B10" s="384"/>
      <c r="C10" s="385" t="s">
        <v>524</v>
      </c>
      <c r="D10" s="381">
        <v>100.9</v>
      </c>
      <c r="E10" s="386">
        <v>101.8</v>
      </c>
      <c r="F10" s="386">
        <v>102.8</v>
      </c>
      <c r="H10" s="383"/>
    </row>
    <row r="11" spans="1:8" ht="17.25" customHeight="1" x14ac:dyDescent="0.25">
      <c r="A11" s="388"/>
      <c r="B11" s="388"/>
      <c r="C11" s="389" t="s">
        <v>525</v>
      </c>
      <c r="D11" s="377">
        <v>98.1</v>
      </c>
      <c r="E11" s="390">
        <v>99</v>
      </c>
      <c r="F11" s="390">
        <v>98.8</v>
      </c>
      <c r="H11" s="379"/>
    </row>
    <row r="12" spans="1:8" ht="17.25" customHeight="1" x14ac:dyDescent="0.25">
      <c r="A12" s="388"/>
      <c r="B12" s="388"/>
      <c r="C12" s="389" t="s">
        <v>526</v>
      </c>
      <c r="D12" s="377">
        <v>99.1</v>
      </c>
      <c r="E12" s="390">
        <v>99.5</v>
      </c>
      <c r="F12" s="390">
        <v>98.8</v>
      </c>
      <c r="H12" s="379"/>
    </row>
    <row r="13" spans="1:8" ht="17.25" customHeight="1" x14ac:dyDescent="0.25">
      <c r="A13" s="388"/>
      <c r="B13" s="388"/>
      <c r="C13" s="389" t="s">
        <v>527</v>
      </c>
      <c r="D13" s="377">
        <v>99.7</v>
      </c>
      <c r="E13" s="390">
        <v>99.8</v>
      </c>
      <c r="F13" s="390">
        <v>98.6</v>
      </c>
      <c r="H13" s="379"/>
    </row>
    <row r="14" spans="1:8" ht="17.25" customHeight="1" x14ac:dyDescent="0.25">
      <c r="A14" s="388"/>
      <c r="B14" s="388"/>
      <c r="C14" s="389" t="s">
        <v>528</v>
      </c>
      <c r="D14" s="377">
        <v>99.1</v>
      </c>
      <c r="E14" s="390">
        <v>99.5</v>
      </c>
      <c r="F14" s="390">
        <v>99.4</v>
      </c>
      <c r="H14" s="379"/>
    </row>
    <row r="15" spans="1:8" ht="17.25" customHeight="1" x14ac:dyDescent="0.25">
      <c r="A15" s="388"/>
      <c r="B15" s="388"/>
      <c r="C15" s="389" t="s">
        <v>529</v>
      </c>
      <c r="D15" s="377">
        <v>100.3</v>
      </c>
      <c r="E15" s="390">
        <v>101</v>
      </c>
      <c r="F15" s="390">
        <v>101.9</v>
      </c>
      <c r="H15" s="379"/>
    </row>
    <row r="16" spans="1:8" ht="17.25" customHeight="1" x14ac:dyDescent="0.25">
      <c r="A16" s="388"/>
      <c r="B16" s="388"/>
      <c r="C16" s="389" t="s">
        <v>530</v>
      </c>
      <c r="D16" s="377">
        <v>100.7</v>
      </c>
      <c r="E16" s="390">
        <v>101.1</v>
      </c>
      <c r="F16" s="390">
        <v>102.2</v>
      </c>
      <c r="H16" s="379"/>
    </row>
    <row r="17" spans="1:8" ht="17.25" customHeight="1" x14ac:dyDescent="0.25">
      <c r="A17" s="388"/>
      <c r="B17" s="388"/>
      <c r="C17" s="389" t="s">
        <v>531</v>
      </c>
      <c r="D17" s="377">
        <v>98.9</v>
      </c>
      <c r="E17" s="390">
        <v>99.3</v>
      </c>
      <c r="F17" s="390">
        <v>96.9</v>
      </c>
      <c r="H17" s="379"/>
    </row>
    <row r="18" spans="1:8" ht="17.25" customHeight="1" x14ac:dyDescent="0.25">
      <c r="A18" s="388"/>
      <c r="B18" s="388"/>
      <c r="C18" s="389" t="s">
        <v>532</v>
      </c>
      <c r="D18" s="377">
        <v>99.4</v>
      </c>
      <c r="E18" s="390">
        <v>99.9</v>
      </c>
      <c r="F18" s="390">
        <v>100.5</v>
      </c>
      <c r="H18" s="379"/>
    </row>
    <row r="19" spans="1:8" ht="17.25" customHeight="1" x14ac:dyDescent="0.25">
      <c r="A19" s="388"/>
      <c r="B19" s="388"/>
      <c r="C19" s="389" t="s">
        <v>533</v>
      </c>
      <c r="D19" s="377">
        <v>96.1</v>
      </c>
      <c r="E19" s="390">
        <v>96.7</v>
      </c>
      <c r="F19" s="390">
        <v>97</v>
      </c>
      <c r="H19" s="379"/>
    </row>
    <row r="20" spans="1:8" ht="17.25" customHeight="1" x14ac:dyDescent="0.25">
      <c r="A20" s="388"/>
      <c r="B20" s="391"/>
      <c r="C20" s="389" t="s">
        <v>534</v>
      </c>
      <c r="D20" s="377">
        <v>101.4</v>
      </c>
      <c r="E20" s="390">
        <v>101.3</v>
      </c>
      <c r="F20" s="390">
        <v>99.2</v>
      </c>
      <c r="H20" s="379"/>
    </row>
    <row r="21" spans="1:8" ht="17.25" customHeight="1" x14ac:dyDescent="0.25">
      <c r="A21" s="388"/>
      <c r="B21" s="391"/>
      <c r="C21" s="389" t="s">
        <v>535</v>
      </c>
      <c r="D21" s="377">
        <v>100.7</v>
      </c>
      <c r="E21" s="390">
        <v>100.8</v>
      </c>
      <c r="F21" s="390">
        <v>101.4</v>
      </c>
      <c r="H21" s="379"/>
    </row>
    <row r="22" spans="1:8" ht="17.25" customHeight="1" x14ac:dyDescent="0.25">
      <c r="A22" s="388"/>
      <c r="B22" s="391"/>
      <c r="C22" s="389" t="s">
        <v>536</v>
      </c>
      <c r="D22" s="377">
        <v>105.5</v>
      </c>
      <c r="E22" s="390">
        <v>103.2</v>
      </c>
      <c r="F22" s="390">
        <v>103.2</v>
      </c>
      <c r="H22" s="379"/>
    </row>
    <row r="23" spans="1:8" ht="17.25" customHeight="1" x14ac:dyDescent="0.25">
      <c r="A23" s="388"/>
      <c r="B23" s="391"/>
      <c r="C23" s="389" t="s">
        <v>537</v>
      </c>
      <c r="D23" s="377">
        <v>103.7</v>
      </c>
      <c r="E23" s="390">
        <v>102.9</v>
      </c>
      <c r="F23" s="390">
        <v>102</v>
      </c>
      <c r="H23" s="379"/>
    </row>
    <row r="24" spans="1:8" ht="17.25" customHeight="1" x14ac:dyDescent="0.25">
      <c r="A24" s="388"/>
      <c r="B24" s="391"/>
      <c r="C24" s="389" t="s">
        <v>538</v>
      </c>
      <c r="D24" s="377">
        <v>99</v>
      </c>
      <c r="E24" s="390">
        <v>99.4</v>
      </c>
      <c r="F24" s="390">
        <v>101.5</v>
      </c>
      <c r="H24" s="379"/>
    </row>
    <row r="25" spans="1:8" ht="17.25" customHeight="1" x14ac:dyDescent="0.25">
      <c r="A25" s="388"/>
      <c r="B25" s="391"/>
      <c r="C25" s="389" t="s">
        <v>539</v>
      </c>
      <c r="D25" s="377">
        <v>98.6</v>
      </c>
      <c r="E25" s="390">
        <v>99</v>
      </c>
      <c r="F25" s="390">
        <v>102.2</v>
      </c>
      <c r="H25" s="379"/>
    </row>
    <row r="26" spans="1:8" ht="17.25" customHeight="1" x14ac:dyDescent="0.25">
      <c r="A26" s="388"/>
      <c r="B26" s="391"/>
      <c r="C26" s="389" t="s">
        <v>540</v>
      </c>
      <c r="D26" s="377">
        <v>99.4</v>
      </c>
      <c r="E26" s="390">
        <v>100.1</v>
      </c>
      <c r="F26" s="390">
        <v>102.8</v>
      </c>
      <c r="H26" s="379"/>
    </row>
    <row r="27" spans="1:8" ht="17.25" customHeight="1" x14ac:dyDescent="0.25">
      <c r="A27" s="388"/>
      <c r="B27" s="391"/>
      <c r="C27" s="389" t="s">
        <v>541</v>
      </c>
      <c r="D27" s="377">
        <v>98.8</v>
      </c>
      <c r="E27" s="390">
        <v>99.4</v>
      </c>
      <c r="F27" s="390">
        <v>103.1</v>
      </c>
      <c r="H27" s="379"/>
    </row>
    <row r="28" spans="1:8" ht="17.25" customHeight="1" x14ac:dyDescent="0.25">
      <c r="A28" s="388"/>
      <c r="B28" s="391"/>
      <c r="C28" s="389" t="s">
        <v>542</v>
      </c>
      <c r="D28" s="377">
        <v>98.9</v>
      </c>
      <c r="E28" s="378">
        <v>99.5</v>
      </c>
      <c r="F28" s="390">
        <v>100.7</v>
      </c>
      <c r="H28" s="379"/>
    </row>
    <row r="29" spans="1:8" ht="17.25" customHeight="1" x14ac:dyDescent="0.25">
      <c r="A29" s="388"/>
      <c r="B29" s="392"/>
      <c r="C29" s="389" t="s">
        <v>543</v>
      </c>
      <c r="D29" s="377">
        <v>98.2</v>
      </c>
      <c r="E29" s="378">
        <v>98.8</v>
      </c>
      <c r="F29" s="390">
        <v>96.2</v>
      </c>
      <c r="H29" s="379"/>
    </row>
    <row r="30" spans="1:8" s="369" customFormat="1" ht="17.25" customHeight="1" x14ac:dyDescent="0.25">
      <c r="A30" s="391"/>
      <c r="B30" s="391"/>
      <c r="C30" s="389" t="s">
        <v>544</v>
      </c>
      <c r="D30" s="393">
        <v>97.9</v>
      </c>
      <c r="E30" s="378">
        <v>98.5</v>
      </c>
      <c r="F30" s="390">
        <v>97.8</v>
      </c>
      <c r="H30" s="394"/>
    </row>
    <row r="31" spans="1:8" s="369" customFormat="1" ht="17.25" customHeight="1" x14ac:dyDescent="0.25">
      <c r="A31" s="391"/>
      <c r="B31" s="391"/>
      <c r="C31" s="389" t="s">
        <v>545</v>
      </c>
      <c r="D31" s="393">
        <v>100</v>
      </c>
      <c r="E31" s="395">
        <v>99.8</v>
      </c>
      <c r="F31" s="390">
        <v>99.1</v>
      </c>
      <c r="H31" s="394"/>
    </row>
    <row r="32" spans="1:8" s="369" customFormat="1" ht="17.25" customHeight="1" x14ac:dyDescent="0.25">
      <c r="A32" s="396"/>
      <c r="B32" s="396"/>
      <c r="C32" s="389" t="s">
        <v>546</v>
      </c>
      <c r="D32" s="377">
        <v>99.2</v>
      </c>
      <c r="E32" s="378">
        <v>99.3</v>
      </c>
      <c r="F32" s="397">
        <v>99.3</v>
      </c>
      <c r="H32" s="398"/>
    </row>
    <row r="33" spans="1:8" ht="17.25" customHeight="1" x14ac:dyDescent="0.25">
      <c r="A33" s="391"/>
      <c r="B33" s="391"/>
      <c r="C33" s="389" t="s">
        <v>547</v>
      </c>
      <c r="D33" s="377">
        <v>98.5</v>
      </c>
      <c r="E33" s="378">
        <v>98.9</v>
      </c>
      <c r="F33" s="390">
        <v>98.4</v>
      </c>
      <c r="H33" s="379"/>
    </row>
    <row r="34" spans="1:8" ht="17.25" customHeight="1" x14ac:dyDescent="0.25">
      <c r="A34" s="388"/>
      <c r="B34" s="388"/>
      <c r="C34" s="389" t="s">
        <v>548</v>
      </c>
      <c r="D34" s="377">
        <v>100</v>
      </c>
      <c r="E34" s="378">
        <v>100.2</v>
      </c>
      <c r="F34" s="390">
        <v>99.9</v>
      </c>
      <c r="H34" s="379"/>
    </row>
    <row r="35" spans="1:8" ht="17.25" customHeight="1" x14ac:dyDescent="0.25">
      <c r="A35" s="391"/>
      <c r="B35" s="391"/>
      <c r="C35" s="389" t="s">
        <v>549</v>
      </c>
      <c r="D35" s="377">
        <v>100.8</v>
      </c>
      <c r="E35" s="390">
        <v>100.6</v>
      </c>
      <c r="F35" s="390">
        <v>100.9</v>
      </c>
      <c r="H35" s="379"/>
    </row>
    <row r="36" spans="1:8" ht="17.25" customHeight="1" x14ac:dyDescent="0.25">
      <c r="A36" s="388"/>
      <c r="B36" s="388"/>
      <c r="C36" s="389" t="s">
        <v>550</v>
      </c>
      <c r="D36" s="377">
        <v>100.3</v>
      </c>
      <c r="E36" s="390">
        <v>99.7</v>
      </c>
      <c r="F36" s="390">
        <v>100.5</v>
      </c>
      <c r="H36" s="379"/>
    </row>
    <row r="37" spans="1:8" ht="17.25" customHeight="1" x14ac:dyDescent="0.25">
      <c r="A37" s="388"/>
      <c r="B37" s="388"/>
      <c r="C37" s="389" t="s">
        <v>551</v>
      </c>
      <c r="D37" s="377">
        <v>99.4</v>
      </c>
      <c r="E37" s="390">
        <v>99.4</v>
      </c>
      <c r="F37" s="390">
        <v>99.9</v>
      </c>
      <c r="H37" s="379"/>
    </row>
    <row r="38" spans="1:8" ht="17.25" customHeight="1" x14ac:dyDescent="0.25">
      <c r="A38" s="388"/>
      <c r="B38" s="388"/>
      <c r="C38" s="389" t="s">
        <v>552</v>
      </c>
      <c r="D38" s="377">
        <v>96.7</v>
      </c>
      <c r="E38" s="390">
        <v>97.3</v>
      </c>
      <c r="F38" s="390">
        <v>96.8</v>
      </c>
      <c r="H38" s="379"/>
    </row>
    <row r="39" spans="1:8" ht="17.25" customHeight="1" x14ac:dyDescent="0.25">
      <c r="A39" s="388"/>
      <c r="B39" s="388"/>
      <c r="C39" s="389" t="s">
        <v>553</v>
      </c>
      <c r="D39" s="377">
        <v>98.9</v>
      </c>
      <c r="E39" s="390">
        <v>100</v>
      </c>
      <c r="F39" s="390">
        <v>100.5</v>
      </c>
      <c r="H39" s="379"/>
    </row>
    <row r="40" spans="1:8" ht="17.25" customHeight="1" x14ac:dyDescent="0.25">
      <c r="A40" s="388"/>
      <c r="B40" s="388"/>
      <c r="C40" s="389" t="s">
        <v>554</v>
      </c>
      <c r="D40" s="377">
        <v>97.9</v>
      </c>
      <c r="E40" s="390">
        <v>98.9</v>
      </c>
      <c r="F40" s="390">
        <v>101.5</v>
      </c>
      <c r="H40" s="379"/>
    </row>
    <row r="41" spans="1:8" ht="17.25" customHeight="1" x14ac:dyDescent="0.25">
      <c r="A41" s="388"/>
      <c r="B41" s="388"/>
      <c r="C41" s="389" t="s">
        <v>555</v>
      </c>
      <c r="D41" s="377">
        <v>99.8</v>
      </c>
      <c r="E41" s="390">
        <v>100.3</v>
      </c>
      <c r="F41" s="390">
        <v>102.9</v>
      </c>
      <c r="H41" s="379"/>
    </row>
    <row r="42" spans="1:8" ht="17.25" customHeight="1" x14ac:dyDescent="0.25">
      <c r="A42" s="388"/>
      <c r="B42" s="388"/>
      <c r="C42" s="389" t="s">
        <v>556</v>
      </c>
      <c r="D42" s="377">
        <v>97.9</v>
      </c>
      <c r="E42" s="390">
        <v>98.3</v>
      </c>
      <c r="F42" s="390">
        <v>100.5</v>
      </c>
      <c r="H42" s="379"/>
    </row>
    <row r="43" spans="1:8" ht="17.25" customHeight="1" x14ac:dyDescent="0.25">
      <c r="A43" s="388"/>
      <c r="B43" s="388"/>
      <c r="C43" s="389" t="s">
        <v>557</v>
      </c>
      <c r="D43" s="377">
        <v>98.9</v>
      </c>
      <c r="E43" s="390">
        <v>99.2</v>
      </c>
      <c r="F43" s="390">
        <v>101.7</v>
      </c>
      <c r="H43" s="379"/>
    </row>
    <row r="44" spans="1:8" ht="17.25" customHeight="1" x14ac:dyDescent="0.25">
      <c r="A44" s="388"/>
      <c r="B44" s="388"/>
      <c r="C44" s="389" t="s">
        <v>558</v>
      </c>
      <c r="D44" s="377">
        <v>100.5</v>
      </c>
      <c r="E44" s="390">
        <v>101.3</v>
      </c>
      <c r="F44" s="390">
        <v>103.3</v>
      </c>
      <c r="H44" s="379"/>
    </row>
    <row r="45" spans="1:8" ht="17.25" customHeight="1" x14ac:dyDescent="0.25">
      <c r="A45" s="388"/>
      <c r="B45" s="388"/>
      <c r="C45" s="389" t="s">
        <v>559</v>
      </c>
      <c r="D45" s="377">
        <v>99.3</v>
      </c>
      <c r="E45" s="390">
        <v>100.3</v>
      </c>
      <c r="F45" s="390">
        <v>103</v>
      </c>
      <c r="H45" s="379"/>
    </row>
    <row r="46" spans="1:8" ht="17.25" customHeight="1" x14ac:dyDescent="0.25">
      <c r="A46" s="388"/>
      <c r="B46" s="391"/>
      <c r="C46" s="389" t="s">
        <v>560</v>
      </c>
      <c r="D46" s="377">
        <v>99.1</v>
      </c>
      <c r="E46" s="390">
        <v>100</v>
      </c>
      <c r="F46" s="390">
        <v>101.4</v>
      </c>
      <c r="H46" s="379"/>
    </row>
    <row r="47" spans="1:8" ht="17.25" customHeight="1" x14ac:dyDescent="0.25">
      <c r="A47" s="388"/>
      <c r="B47" s="391"/>
      <c r="C47" s="389" t="s">
        <v>561</v>
      </c>
      <c r="D47" s="377">
        <v>98.7</v>
      </c>
      <c r="E47" s="390">
        <v>99.5</v>
      </c>
      <c r="F47" s="390">
        <v>100.7</v>
      </c>
      <c r="H47" s="379"/>
    </row>
    <row r="48" spans="1:8" ht="17.25" customHeight="1" x14ac:dyDescent="0.25">
      <c r="A48" s="388"/>
      <c r="B48" s="391"/>
      <c r="C48" s="389" t="s">
        <v>562</v>
      </c>
      <c r="D48" s="377">
        <v>99.5</v>
      </c>
      <c r="E48" s="390">
        <v>100</v>
      </c>
      <c r="F48" s="390">
        <v>101</v>
      </c>
      <c r="H48" s="379"/>
    </row>
    <row r="49" spans="1:8" ht="17.25" customHeight="1" x14ac:dyDescent="0.25">
      <c r="A49" s="388"/>
      <c r="B49" s="391"/>
      <c r="C49" s="389" t="s">
        <v>563</v>
      </c>
      <c r="D49" s="377">
        <v>97.8</v>
      </c>
      <c r="E49" s="390">
        <v>98.6</v>
      </c>
      <c r="F49" s="390">
        <v>97.7</v>
      </c>
      <c r="H49" s="379"/>
    </row>
    <row r="50" spans="1:8" ht="17.25" customHeight="1" x14ac:dyDescent="0.25">
      <c r="A50" s="388"/>
      <c r="B50" s="391"/>
      <c r="C50" s="389" t="s">
        <v>564</v>
      </c>
      <c r="D50" s="377">
        <v>97.9</v>
      </c>
      <c r="E50" s="390">
        <v>98.6</v>
      </c>
      <c r="F50" s="390">
        <v>97.5</v>
      </c>
      <c r="H50" s="379"/>
    </row>
    <row r="51" spans="1:8" ht="17.25" customHeight="1" x14ac:dyDescent="0.25">
      <c r="A51" s="388"/>
      <c r="B51" s="391"/>
      <c r="C51" s="389" t="s">
        <v>565</v>
      </c>
      <c r="D51" s="377">
        <v>99.9</v>
      </c>
      <c r="E51" s="390">
        <v>100.2</v>
      </c>
      <c r="F51" s="390">
        <v>100.6</v>
      </c>
      <c r="H51" s="379"/>
    </row>
    <row r="52" spans="1:8" ht="17.25" customHeight="1" x14ac:dyDescent="0.25">
      <c r="A52" s="388"/>
      <c r="B52" s="391"/>
      <c r="C52" s="389" t="s">
        <v>566</v>
      </c>
      <c r="D52" s="377">
        <v>99</v>
      </c>
      <c r="E52" s="390">
        <v>99.8</v>
      </c>
      <c r="F52" s="390">
        <v>100.1</v>
      </c>
      <c r="H52" s="379"/>
    </row>
    <row r="53" spans="1:8" ht="17.25" customHeight="1" x14ac:dyDescent="0.25">
      <c r="A53" s="388"/>
      <c r="B53" s="391"/>
      <c r="C53" s="389" t="s">
        <v>567</v>
      </c>
      <c r="D53" s="377">
        <v>97.7</v>
      </c>
      <c r="E53" s="390">
        <v>98.9</v>
      </c>
      <c r="F53" s="390">
        <v>99.9</v>
      </c>
      <c r="H53" s="379"/>
    </row>
    <row r="54" spans="1:8" ht="17.25" customHeight="1" x14ac:dyDescent="0.25">
      <c r="A54" s="388"/>
      <c r="B54" s="391"/>
      <c r="C54" s="389" t="s">
        <v>568</v>
      </c>
      <c r="D54" s="377">
        <v>96.9</v>
      </c>
      <c r="E54" s="390">
        <v>97.8</v>
      </c>
      <c r="F54" s="390">
        <v>98.3</v>
      </c>
      <c r="H54" s="379"/>
    </row>
    <row r="55" spans="1:8" ht="17.25" customHeight="1" x14ac:dyDescent="0.25">
      <c r="A55" s="388"/>
      <c r="B55" s="391"/>
      <c r="C55" s="389" t="s">
        <v>569</v>
      </c>
      <c r="D55" s="377">
        <v>96.8</v>
      </c>
      <c r="E55" s="390">
        <v>97.5</v>
      </c>
      <c r="F55" s="390">
        <v>98.4</v>
      </c>
      <c r="H55" s="379"/>
    </row>
    <row r="56" spans="1:8" ht="17.25" customHeight="1" x14ac:dyDescent="0.25">
      <c r="A56" s="388"/>
      <c r="B56" s="391"/>
      <c r="C56" s="389" t="s">
        <v>570</v>
      </c>
      <c r="D56" s="377">
        <v>100</v>
      </c>
      <c r="E56" s="390">
        <v>100.8</v>
      </c>
      <c r="F56" s="390">
        <v>106.1</v>
      </c>
      <c r="H56" s="379"/>
    </row>
    <row r="57" spans="1:8" ht="17.25" customHeight="1" x14ac:dyDescent="0.25">
      <c r="A57" s="388"/>
      <c r="B57" s="391"/>
      <c r="C57" s="389"/>
      <c r="D57" s="377"/>
      <c r="E57" s="390"/>
      <c r="F57" s="390"/>
      <c r="H57" s="379"/>
    </row>
    <row r="58" spans="1:8" ht="17.25" customHeight="1" x14ac:dyDescent="0.25">
      <c r="A58" s="619" t="s">
        <v>571</v>
      </c>
      <c r="B58" s="619"/>
      <c r="C58" s="619"/>
      <c r="D58" s="377"/>
      <c r="E58" s="390"/>
      <c r="F58" s="390"/>
      <c r="H58" s="379"/>
    </row>
    <row r="59" spans="1:8" ht="17.25" customHeight="1" x14ac:dyDescent="0.25">
      <c r="A59" s="399"/>
      <c r="B59" s="399"/>
      <c r="C59" s="389" t="s">
        <v>572</v>
      </c>
      <c r="D59" s="377">
        <v>104</v>
      </c>
      <c r="E59" s="390">
        <v>102.5</v>
      </c>
      <c r="F59" s="390">
        <v>101.7</v>
      </c>
      <c r="H59" s="379"/>
    </row>
    <row r="60" spans="1:8" ht="17.25" customHeight="1" x14ac:dyDescent="0.25">
      <c r="A60" s="388"/>
      <c r="B60" s="391"/>
      <c r="C60" s="389" t="s">
        <v>573</v>
      </c>
      <c r="D60" s="377">
        <v>101.9</v>
      </c>
      <c r="E60" s="390">
        <v>101.6</v>
      </c>
      <c r="F60" s="390">
        <v>101.6</v>
      </c>
      <c r="H60" s="379"/>
    </row>
    <row r="61" spans="1:8" ht="17.25" customHeight="1" x14ac:dyDescent="0.25">
      <c r="A61" s="388"/>
      <c r="B61" s="391"/>
      <c r="C61" s="389" t="s">
        <v>574</v>
      </c>
      <c r="D61" s="377">
        <v>98.4</v>
      </c>
      <c r="E61" s="390">
        <v>98.7</v>
      </c>
      <c r="F61" s="390">
        <v>98.5</v>
      </c>
      <c r="H61" s="379"/>
    </row>
    <row r="62" spans="1:8" ht="17.25" customHeight="1" x14ac:dyDescent="0.25">
      <c r="A62" s="388"/>
      <c r="B62" s="391"/>
      <c r="C62" s="389" t="s">
        <v>575</v>
      </c>
      <c r="D62" s="377">
        <v>99.4</v>
      </c>
      <c r="E62" s="390">
        <v>99.6</v>
      </c>
      <c r="F62" s="390">
        <v>99.6</v>
      </c>
      <c r="H62" s="379"/>
    </row>
    <row r="63" spans="1:8" ht="17.25" customHeight="1" x14ac:dyDescent="0.25">
      <c r="A63" s="388"/>
      <c r="B63" s="391"/>
      <c r="C63" s="389" t="s">
        <v>576</v>
      </c>
      <c r="D63" s="377">
        <v>98.2</v>
      </c>
      <c r="E63" s="390">
        <v>98.9</v>
      </c>
      <c r="F63" s="390">
        <v>99.8</v>
      </c>
      <c r="H63" s="379"/>
    </row>
    <row r="64" spans="1:8" ht="17.25" customHeight="1" x14ac:dyDescent="0.25">
      <c r="A64" s="400"/>
      <c r="B64" s="401"/>
      <c r="C64" s="401"/>
      <c r="D64" s="402"/>
      <c r="E64" s="403"/>
      <c r="F64" s="403"/>
      <c r="G64" s="404"/>
      <c r="H64" s="405"/>
    </row>
    <row r="65" spans="1:6" ht="22.5" customHeight="1" x14ac:dyDescent="0.35">
      <c r="A65" s="406" t="s">
        <v>577</v>
      </c>
      <c r="B65" s="407"/>
      <c r="C65" s="407"/>
      <c r="D65" s="408"/>
      <c r="E65" s="408"/>
      <c r="F65" s="408"/>
    </row>
  </sheetData>
  <mergeCells count="9">
    <mergeCell ref="H4:H5"/>
    <mergeCell ref="A7:C7"/>
    <mergeCell ref="A9:C9"/>
    <mergeCell ref="A58:C58"/>
    <mergeCell ref="A2:F2"/>
    <mergeCell ref="A3:C5"/>
    <mergeCell ref="D3:F3"/>
    <mergeCell ref="E4:E5"/>
    <mergeCell ref="F4:F5"/>
  </mergeCells>
  <phoneticPr fontId="2"/>
  <printOptions horizontalCentered="1"/>
  <pageMargins left="0.59055118110236227" right="0.59055118110236227" top="0.39370078740157483" bottom="0.59055118110236227" header="0" footer="0"/>
  <pageSetup paperSize="9"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zoomScaleNormal="100" zoomScaleSheetLayoutView="100" workbookViewId="0"/>
  </sheetViews>
  <sheetFormatPr defaultColWidth="7.61328125" defaultRowHeight="12" x14ac:dyDescent="0.35"/>
  <cols>
    <col min="1" max="1" width="16.4609375" style="411" customWidth="1"/>
    <col min="2" max="6" width="12" style="411" customWidth="1"/>
    <col min="7" max="16384" width="7.61328125" style="411"/>
  </cols>
  <sheetData>
    <row r="1" spans="1:11" ht="30" customHeight="1" x14ac:dyDescent="0.35">
      <c r="A1" s="409" t="s">
        <v>578</v>
      </c>
      <c r="B1" s="410"/>
      <c r="C1" s="410"/>
      <c r="D1" s="410"/>
      <c r="E1" s="410"/>
      <c r="F1" s="410"/>
    </row>
    <row r="2" spans="1:11" ht="21" customHeight="1" thickBot="1" x14ac:dyDescent="0.25">
      <c r="A2" s="412" t="s">
        <v>579</v>
      </c>
      <c r="B2" s="413"/>
      <c r="C2" s="413"/>
      <c r="D2" s="413"/>
      <c r="E2" s="414"/>
      <c r="F2" s="415" t="s">
        <v>580</v>
      </c>
    </row>
    <row r="3" spans="1:11" ht="30" customHeight="1" thickTop="1" x14ac:dyDescent="0.35">
      <c r="A3" s="416" t="s">
        <v>581</v>
      </c>
      <c r="B3" s="417" t="s">
        <v>582</v>
      </c>
      <c r="C3" s="418" t="s">
        <v>583</v>
      </c>
      <c r="D3" s="418" t="s">
        <v>584</v>
      </c>
      <c r="E3" s="418" t="s">
        <v>585</v>
      </c>
      <c r="F3" s="418" t="s">
        <v>586</v>
      </c>
    </row>
    <row r="4" spans="1:11" ht="20.25" customHeight="1" x14ac:dyDescent="0.35">
      <c r="A4" s="419" t="s">
        <v>587</v>
      </c>
      <c r="B4" s="420">
        <f>+C4+D4+E4+F4+B10+C10+D10+E10+F10</f>
        <v>507377</v>
      </c>
      <c r="C4" s="421">
        <v>277640</v>
      </c>
      <c r="D4" s="421">
        <v>82563</v>
      </c>
      <c r="E4" s="421">
        <v>6725</v>
      </c>
      <c r="F4" s="421">
        <v>20925</v>
      </c>
      <c r="G4" s="422"/>
      <c r="H4" s="423"/>
      <c r="I4" s="423"/>
      <c r="J4" s="423"/>
      <c r="K4" s="423"/>
    </row>
    <row r="5" spans="1:11" ht="20.25" customHeight="1" x14ac:dyDescent="0.35">
      <c r="A5" s="424" t="s">
        <v>588</v>
      </c>
      <c r="B5" s="420">
        <f>+C5+D5+E5+F5+B11+C11+D11+E11+F11</f>
        <v>518641</v>
      </c>
      <c r="C5" s="423">
        <v>277602</v>
      </c>
      <c r="D5" s="423">
        <v>87354</v>
      </c>
      <c r="E5" s="423">
        <v>7227</v>
      </c>
      <c r="F5" s="423">
        <v>26998</v>
      </c>
      <c r="G5" s="422"/>
      <c r="H5" s="423"/>
      <c r="I5" s="423"/>
      <c r="J5" s="423"/>
      <c r="K5" s="423"/>
    </row>
    <row r="6" spans="1:11" ht="20.25" customHeight="1" x14ac:dyDescent="0.35">
      <c r="A6" s="424" t="s">
        <v>589</v>
      </c>
      <c r="B6" s="420">
        <f>+C6+D6+E6+F6+B12+C12+D12+E12+F12</f>
        <v>511400</v>
      </c>
      <c r="C6" s="423">
        <v>274064</v>
      </c>
      <c r="D6" s="423">
        <v>86135</v>
      </c>
      <c r="E6" s="423">
        <v>7181</v>
      </c>
      <c r="F6" s="423">
        <v>23808</v>
      </c>
    </row>
    <row r="7" spans="1:11" ht="20.25" customHeight="1" x14ac:dyDescent="0.35">
      <c r="A7" s="424" t="s">
        <v>590</v>
      </c>
      <c r="B7" s="420">
        <f>+C7+D7+E7+F7+B13+C13+D13+E13+F13</f>
        <v>522069</v>
      </c>
      <c r="C7" s="423">
        <v>279211</v>
      </c>
      <c r="D7" s="423">
        <v>87484</v>
      </c>
      <c r="E7" s="423">
        <v>7202</v>
      </c>
      <c r="F7" s="423">
        <v>25696</v>
      </c>
    </row>
    <row r="8" spans="1:11" s="428" customFormat="1" ht="20.25" customHeight="1" thickBot="1" x14ac:dyDescent="0.4">
      <c r="A8" s="425" t="s">
        <v>591</v>
      </c>
      <c r="B8" s="426">
        <f>+C8+D8+E8+F8+B14+C14+D14+F14</f>
        <v>433869</v>
      </c>
      <c r="C8" s="427">
        <v>282043</v>
      </c>
      <c r="D8" s="427">
        <v>83620</v>
      </c>
      <c r="E8" s="427">
        <v>6737</v>
      </c>
      <c r="F8" s="427">
        <v>23341</v>
      </c>
    </row>
    <row r="9" spans="1:11" ht="30" customHeight="1" thickTop="1" x14ac:dyDescent="0.35">
      <c r="A9" s="416" t="s">
        <v>581</v>
      </c>
      <c r="B9" s="429" t="s">
        <v>592</v>
      </c>
      <c r="C9" s="429" t="s">
        <v>593</v>
      </c>
      <c r="D9" s="418" t="s">
        <v>594</v>
      </c>
      <c r="E9" s="418" t="s">
        <v>595</v>
      </c>
      <c r="F9" s="418" t="s">
        <v>596</v>
      </c>
    </row>
    <row r="10" spans="1:11" ht="20.25" customHeight="1" x14ac:dyDescent="0.35">
      <c r="A10" s="419" t="s">
        <v>587</v>
      </c>
      <c r="B10" s="430">
        <v>10625</v>
      </c>
      <c r="C10" s="421">
        <v>1946</v>
      </c>
      <c r="D10" s="421">
        <v>24742</v>
      </c>
      <c r="E10" s="421">
        <v>81584</v>
      </c>
      <c r="F10" s="421">
        <v>627</v>
      </c>
    </row>
    <row r="11" spans="1:11" ht="20.25" customHeight="1" x14ac:dyDescent="0.35">
      <c r="A11" s="424" t="s">
        <v>588</v>
      </c>
      <c r="B11" s="420">
        <v>10924</v>
      </c>
      <c r="C11" s="423">
        <v>1962</v>
      </c>
      <c r="D11" s="423">
        <v>24935</v>
      </c>
      <c r="E11" s="423">
        <v>81022</v>
      </c>
      <c r="F11" s="423">
        <v>617</v>
      </c>
    </row>
    <row r="12" spans="1:11" ht="20.25" customHeight="1" x14ac:dyDescent="0.35">
      <c r="A12" s="424" t="s">
        <v>589</v>
      </c>
      <c r="B12" s="420">
        <v>10752</v>
      </c>
      <c r="C12" s="423">
        <v>1955</v>
      </c>
      <c r="D12" s="423">
        <v>24843</v>
      </c>
      <c r="E12" s="423">
        <v>82057</v>
      </c>
      <c r="F12" s="423">
        <v>605</v>
      </c>
    </row>
    <row r="13" spans="1:11" ht="20.25" customHeight="1" x14ac:dyDescent="0.35">
      <c r="A13" s="424" t="s">
        <v>590</v>
      </c>
      <c r="B13" s="420">
        <v>10956</v>
      </c>
      <c r="C13" s="423">
        <v>2002</v>
      </c>
      <c r="D13" s="423">
        <v>25336</v>
      </c>
      <c r="E13" s="423">
        <v>83590</v>
      </c>
      <c r="F13" s="423">
        <v>592</v>
      </c>
    </row>
    <row r="14" spans="1:11" s="428" customFormat="1" ht="20.25" customHeight="1" x14ac:dyDescent="0.35">
      <c r="A14" s="431" t="s">
        <v>591</v>
      </c>
      <c r="B14" s="432">
        <v>10746</v>
      </c>
      <c r="C14" s="433">
        <v>1947</v>
      </c>
      <c r="D14" s="433">
        <v>24849</v>
      </c>
      <c r="E14" s="434" t="s">
        <v>18</v>
      </c>
      <c r="F14" s="433">
        <v>586</v>
      </c>
    </row>
    <row r="15" spans="1:11" ht="21" customHeight="1" x14ac:dyDescent="0.35">
      <c r="A15" s="435"/>
      <c r="B15" s="436"/>
      <c r="C15" s="436"/>
      <c r="D15" s="436"/>
      <c r="E15" s="436"/>
      <c r="F15" s="436"/>
    </row>
    <row r="16" spans="1:11" ht="17.25" customHeight="1" thickBot="1" x14ac:dyDescent="0.25">
      <c r="A16" s="412" t="s">
        <v>597</v>
      </c>
      <c r="B16" s="413"/>
      <c r="C16" s="413"/>
      <c r="D16" s="413"/>
      <c r="E16" s="413"/>
      <c r="F16" s="415" t="s">
        <v>580</v>
      </c>
    </row>
    <row r="17" spans="1:7" ht="30" customHeight="1" thickTop="1" x14ac:dyDescent="0.35">
      <c r="A17" s="416" t="s">
        <v>581</v>
      </c>
      <c r="B17" s="418" t="s">
        <v>582</v>
      </c>
      <c r="C17" s="418" t="s">
        <v>583</v>
      </c>
      <c r="D17" s="418" t="s">
        <v>584</v>
      </c>
      <c r="E17" s="418" t="s">
        <v>585</v>
      </c>
      <c r="F17" s="418" t="s">
        <v>586</v>
      </c>
    </row>
    <row r="18" spans="1:7" ht="20.25" customHeight="1" x14ac:dyDescent="0.35">
      <c r="A18" s="419" t="s">
        <v>587</v>
      </c>
      <c r="B18" s="430">
        <f>+C18+D18+E18+F18+B24+C24+D24+E24+F24+B30+C30+D30+E30</f>
        <v>226716</v>
      </c>
      <c r="C18" s="421">
        <v>117418</v>
      </c>
      <c r="D18" s="421">
        <v>34654</v>
      </c>
      <c r="E18" s="421">
        <v>4531</v>
      </c>
      <c r="F18" s="421">
        <v>683</v>
      </c>
      <c r="G18" s="437"/>
    </row>
    <row r="19" spans="1:7" ht="20.25" customHeight="1" x14ac:dyDescent="0.35">
      <c r="A19" s="424" t="s">
        <v>588</v>
      </c>
      <c r="B19" s="420">
        <f>+C19+D19+E19+F19+B25+C25+D25+E25+F25+B31+C31+D31+E31</f>
        <v>227372</v>
      </c>
      <c r="C19" s="423">
        <v>116883</v>
      </c>
      <c r="D19" s="423">
        <v>34136</v>
      </c>
      <c r="E19" s="423">
        <v>4564</v>
      </c>
      <c r="F19" s="423">
        <v>632</v>
      </c>
      <c r="G19" s="437"/>
    </row>
    <row r="20" spans="1:7" ht="20.25" customHeight="1" x14ac:dyDescent="0.35">
      <c r="A20" s="424" t="s">
        <v>589</v>
      </c>
      <c r="B20" s="420">
        <f>+C20+D20+E20+F20+B26+C26+D26+E26+F26+B32+C32+D32+E32</f>
        <v>226789</v>
      </c>
      <c r="C20" s="423">
        <v>117449</v>
      </c>
      <c r="D20" s="423">
        <v>34484</v>
      </c>
      <c r="E20" s="423">
        <v>4644</v>
      </c>
      <c r="F20" s="423">
        <v>598</v>
      </c>
      <c r="G20" s="437"/>
    </row>
    <row r="21" spans="1:7" ht="20.25" customHeight="1" x14ac:dyDescent="0.35">
      <c r="A21" s="424" t="s">
        <v>590</v>
      </c>
      <c r="B21" s="420">
        <f>+C21+D21+E21+F21+B27+C27+D27+E27+F27+B33+C33+D33+E33</f>
        <v>230592</v>
      </c>
      <c r="C21" s="423">
        <v>120893</v>
      </c>
      <c r="D21" s="423">
        <v>35008</v>
      </c>
      <c r="E21" s="423">
        <v>4773</v>
      </c>
      <c r="F21" s="423">
        <v>603</v>
      </c>
      <c r="G21" s="437"/>
    </row>
    <row r="22" spans="1:7" s="428" customFormat="1" ht="20.25" customHeight="1" thickBot="1" x14ac:dyDescent="0.4">
      <c r="A22" s="425" t="s">
        <v>591</v>
      </c>
      <c r="B22" s="438">
        <f>+C22+D22+E22+F22+B28+C28+D28+F28+B34+C34+D34+E34</f>
        <v>213249</v>
      </c>
      <c r="C22" s="427">
        <v>120782</v>
      </c>
      <c r="D22" s="427">
        <v>35026</v>
      </c>
      <c r="E22" s="427">
        <v>4787</v>
      </c>
      <c r="F22" s="427">
        <v>1835</v>
      </c>
      <c r="G22" s="437"/>
    </row>
    <row r="23" spans="1:7" ht="30" customHeight="1" thickTop="1" x14ac:dyDescent="0.35">
      <c r="A23" s="416" t="s">
        <v>581</v>
      </c>
      <c r="B23" s="439" t="s">
        <v>592</v>
      </c>
      <c r="C23" s="439" t="s">
        <v>593</v>
      </c>
      <c r="D23" s="440" t="s">
        <v>594</v>
      </c>
      <c r="E23" s="440" t="s">
        <v>595</v>
      </c>
      <c r="F23" s="440" t="s">
        <v>596</v>
      </c>
    </row>
    <row r="24" spans="1:7" ht="20.25" customHeight="1" x14ac:dyDescent="0.35">
      <c r="A24" s="419" t="s">
        <v>587</v>
      </c>
      <c r="B24" s="430">
        <v>7844</v>
      </c>
      <c r="C24" s="421">
        <v>2856</v>
      </c>
      <c r="D24" s="421">
        <v>3447</v>
      </c>
      <c r="E24" s="421">
        <v>17658</v>
      </c>
      <c r="F24" s="421">
        <v>0</v>
      </c>
    </row>
    <row r="25" spans="1:7" ht="20.25" customHeight="1" x14ac:dyDescent="0.35">
      <c r="A25" s="424" t="s">
        <v>588</v>
      </c>
      <c r="B25" s="420">
        <v>7888</v>
      </c>
      <c r="C25" s="423">
        <v>2862</v>
      </c>
      <c r="D25" s="423">
        <v>3596</v>
      </c>
      <c r="E25" s="423">
        <v>18041</v>
      </c>
      <c r="F25" s="423">
        <v>0</v>
      </c>
    </row>
    <row r="26" spans="1:7" ht="20.25" customHeight="1" x14ac:dyDescent="0.35">
      <c r="A26" s="424" t="s">
        <v>589</v>
      </c>
      <c r="B26" s="420">
        <v>7959</v>
      </c>
      <c r="C26" s="423">
        <v>2912</v>
      </c>
      <c r="D26" s="423">
        <v>3476</v>
      </c>
      <c r="E26" s="423">
        <v>18047</v>
      </c>
      <c r="F26" s="423">
        <v>0</v>
      </c>
    </row>
    <row r="27" spans="1:7" ht="20.25" customHeight="1" x14ac:dyDescent="0.35">
      <c r="A27" s="424" t="s">
        <v>590</v>
      </c>
      <c r="B27" s="420">
        <v>8122</v>
      </c>
      <c r="C27" s="423">
        <v>2984</v>
      </c>
      <c r="D27" s="423">
        <v>3504</v>
      </c>
      <c r="E27" s="423">
        <v>17583</v>
      </c>
      <c r="F27" s="423">
        <v>0</v>
      </c>
    </row>
    <row r="28" spans="1:7" s="428" customFormat="1" ht="20.25" customHeight="1" thickBot="1" x14ac:dyDescent="0.4">
      <c r="A28" s="425" t="s">
        <v>591</v>
      </c>
      <c r="B28" s="438">
        <v>8119</v>
      </c>
      <c r="C28" s="427">
        <v>2857</v>
      </c>
      <c r="D28" s="427">
        <v>3141</v>
      </c>
      <c r="E28" s="441" t="s">
        <v>18</v>
      </c>
      <c r="F28" s="427">
        <v>0</v>
      </c>
    </row>
    <row r="29" spans="1:7" ht="30" customHeight="1" thickTop="1" x14ac:dyDescent="0.35">
      <c r="A29" s="416" t="s">
        <v>581</v>
      </c>
      <c r="B29" s="439" t="s">
        <v>598</v>
      </c>
      <c r="C29" s="439" t="s">
        <v>599</v>
      </c>
      <c r="D29" s="439" t="s">
        <v>600</v>
      </c>
      <c r="E29" s="440" t="s">
        <v>601</v>
      </c>
      <c r="F29" s="442"/>
    </row>
    <row r="30" spans="1:7" ht="20.25" customHeight="1" x14ac:dyDescent="0.35">
      <c r="A30" s="419" t="s">
        <v>587</v>
      </c>
      <c r="B30" s="430">
        <v>2238</v>
      </c>
      <c r="C30" s="421">
        <v>2514</v>
      </c>
      <c r="D30" s="421">
        <v>7963</v>
      </c>
      <c r="E30" s="421">
        <v>24910</v>
      </c>
      <c r="F30" s="423"/>
    </row>
    <row r="31" spans="1:7" ht="20.25" customHeight="1" x14ac:dyDescent="0.35">
      <c r="A31" s="424" t="s">
        <v>588</v>
      </c>
      <c r="B31" s="420">
        <v>2154</v>
      </c>
      <c r="C31" s="423">
        <v>2441</v>
      </c>
      <c r="D31" s="423">
        <v>7972</v>
      </c>
      <c r="E31" s="423">
        <v>26203</v>
      </c>
      <c r="F31" s="423"/>
    </row>
    <row r="32" spans="1:7" ht="20.25" customHeight="1" x14ac:dyDescent="0.35">
      <c r="A32" s="424" t="s">
        <v>589</v>
      </c>
      <c r="B32" s="420">
        <v>2118</v>
      </c>
      <c r="C32" s="423">
        <v>2349</v>
      </c>
      <c r="D32" s="423">
        <v>7911</v>
      </c>
      <c r="E32" s="423">
        <v>24842</v>
      </c>
      <c r="F32" s="423"/>
    </row>
    <row r="33" spans="1:6" ht="20.25" customHeight="1" x14ac:dyDescent="0.35">
      <c r="A33" s="424" t="s">
        <v>590</v>
      </c>
      <c r="B33" s="420">
        <v>2104</v>
      </c>
      <c r="C33" s="423">
        <v>2282</v>
      </c>
      <c r="D33" s="423">
        <v>7884</v>
      </c>
      <c r="E33" s="423">
        <v>24852</v>
      </c>
      <c r="F33" s="423"/>
    </row>
    <row r="34" spans="1:6" s="428" customFormat="1" ht="20.25" customHeight="1" x14ac:dyDescent="0.35">
      <c r="A34" s="431" t="s">
        <v>591</v>
      </c>
      <c r="B34" s="432">
        <v>2233</v>
      </c>
      <c r="C34" s="433">
        <v>2211</v>
      </c>
      <c r="D34" s="433">
        <v>7788</v>
      </c>
      <c r="E34" s="433">
        <v>24470</v>
      </c>
      <c r="F34" s="443"/>
    </row>
    <row r="35" spans="1:6" ht="3.75" customHeight="1" x14ac:dyDescent="0.35">
      <c r="A35" s="435"/>
      <c r="B35" s="444"/>
      <c r="C35" s="444"/>
      <c r="D35" s="444"/>
      <c r="E35" s="444"/>
      <c r="F35" s="444"/>
    </row>
    <row r="36" spans="1:6" ht="14.25" customHeight="1" x14ac:dyDescent="0.35">
      <c r="A36" s="424" t="s">
        <v>602</v>
      </c>
      <c r="B36" s="424"/>
      <c r="C36" s="424"/>
      <c r="D36" s="424"/>
      <c r="E36" s="424"/>
    </row>
    <row r="37" spans="1:6" ht="14.25" customHeight="1" x14ac:dyDescent="0.35">
      <c r="A37" s="424" t="s">
        <v>603</v>
      </c>
      <c r="B37" s="424"/>
      <c r="C37" s="424"/>
      <c r="D37" s="424"/>
      <c r="E37" s="424"/>
    </row>
    <row r="38" spans="1:6" ht="14.25" customHeight="1" x14ac:dyDescent="0.35">
      <c r="A38" s="445" t="s">
        <v>604</v>
      </c>
    </row>
    <row r="39" spans="1:6" ht="14.25" customHeight="1" x14ac:dyDescent="0.35">
      <c r="A39" s="445" t="s">
        <v>605</v>
      </c>
    </row>
    <row r="40" spans="1:6" ht="14.25" customHeight="1" x14ac:dyDescent="0.35">
      <c r="A40" s="445" t="s">
        <v>606</v>
      </c>
    </row>
    <row r="41" spans="1:6" ht="14.25" customHeight="1" x14ac:dyDescent="0.35">
      <c r="A41" s="445" t="s">
        <v>607</v>
      </c>
    </row>
    <row r="42" spans="1:6" ht="12" customHeight="1" x14ac:dyDescent="0.35"/>
  </sheetData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17-1</vt:lpstr>
      <vt:lpstr>17-2</vt:lpstr>
      <vt:lpstr>17-3-1</vt:lpstr>
      <vt:lpstr>17-3-2</vt:lpstr>
      <vt:lpstr>17-4</vt:lpstr>
      <vt:lpstr>17-5</vt:lpstr>
      <vt:lpstr>17-6</vt:lpstr>
      <vt:lpstr>'17-1'!Print_Area</vt:lpstr>
      <vt:lpstr>'17-2'!Print_Area</vt:lpstr>
      <vt:lpstr>'17-3-1'!Print_Area</vt:lpstr>
      <vt:lpstr>'17-3-2'!Print_Area</vt:lpstr>
      <vt:lpstr>'17-4'!Print_Area</vt:lpstr>
      <vt:lpstr>'17-5'!Print_Area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</dc:creator>
  <cp:lastModifiedBy>Windows ユーザー</cp:lastModifiedBy>
  <cp:lastPrinted>2024-03-12T08:54:40Z</cp:lastPrinted>
  <dcterms:created xsi:type="dcterms:W3CDTF">2000-08-31T11:34:15Z</dcterms:created>
  <dcterms:modified xsi:type="dcterms:W3CDTF">2024-04-03T01:52:09Z</dcterms:modified>
</cp:coreProperties>
</file>