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7_納税推進係\05_共通\09_HP更新関係\01_法人二税納付書\14_240214　済通色変更\"/>
    </mc:Choice>
  </mc:AlternateContent>
  <bookViews>
    <workbookView xWindow="0" yWindow="0" windowWidth="19200" windowHeight="6970"/>
  </bookViews>
  <sheets>
    <sheet name="入力欄" sheetId="2" r:id="rId1"/>
    <sheet name="納付書（印刷シート）" sheetId="5" r:id="rId2"/>
    <sheet name="ｺｰﾄﾞ一覧（50音順）" sheetId="9" r:id="rId3"/>
    <sheet name="ｺｰﾄﾞ一覧（ｺｰﾄﾞ順）" sheetId="10" r:id="rId4"/>
  </sheets>
  <externalReferences>
    <externalReference r:id="rId5"/>
  </externalReferences>
  <definedNames>
    <definedName name="_xlnm.Print_Area" localSheetId="3">'ｺｰﾄﾞ一覧（ｺｰﾄﾞ順）'!$A$1:$C$27</definedName>
    <definedName name="_xlnm.Print_Area" localSheetId="0">入力欄!$A$1:$O$40</definedName>
    <definedName name="_xlnm.Print_Area" localSheetId="1">'納付書（印刷シート）'!$A$1:$DY$45</definedName>
    <definedName name="振興局" localSheetId="3">[1]入力欄!$P$3:$S$23</definedName>
    <definedName name="振興局">入力欄!$Q$3:$T$23</definedName>
  </definedNames>
  <calcPr calcId="162913"/>
</workbook>
</file>

<file path=xl/calcChain.xml><?xml version="1.0" encoding="utf-8"?>
<calcChain xmlns="http://schemas.openxmlformats.org/spreadsheetml/2006/main">
  <c r="Q2" i="2" l="1"/>
  <c r="S2" i="2" s="1"/>
  <c r="X2" i="2"/>
  <c r="N3" i="2"/>
  <c r="U3" i="2"/>
  <c r="N4" i="2"/>
  <c r="N5" i="2"/>
  <c r="N6" i="2"/>
  <c r="N7" i="2"/>
  <c r="N8" i="2"/>
  <c r="N9" i="2"/>
  <c r="N10" i="2"/>
  <c r="P10" i="2"/>
  <c r="P11" i="2"/>
  <c r="Y19" i="5"/>
  <c r="CU19" i="5"/>
  <c r="G12" i="2"/>
  <c r="G24" i="2"/>
  <c r="P12" i="2"/>
  <c r="P14" i="2"/>
  <c r="P15" i="2"/>
  <c r="O23" i="5"/>
  <c r="P16" i="2"/>
  <c r="M24" i="5"/>
  <c r="CI24" i="5"/>
  <c r="P17" i="2"/>
  <c r="G18" i="2"/>
  <c r="P18" i="2"/>
  <c r="P19" i="2"/>
  <c r="P20" i="2"/>
  <c r="P21" i="2"/>
  <c r="P22" i="2"/>
  <c r="S30" i="5"/>
  <c r="CO30" i="5"/>
  <c r="G23" i="2"/>
  <c r="P23" i="2"/>
  <c r="Q28" i="2"/>
  <c r="AL3" i="5"/>
  <c r="AM3" i="5"/>
  <c r="AN3" i="5"/>
  <c r="AO3" i="5"/>
  <c r="AP3" i="5"/>
  <c r="AQ3" i="5"/>
  <c r="BW3" i="5"/>
  <c r="BX3" i="5"/>
  <c r="BY3" i="5"/>
  <c r="BZ3" i="5"/>
  <c r="CA3" i="5"/>
  <c r="CB3" i="5"/>
  <c r="AT6" i="5"/>
  <c r="BI6" i="5"/>
  <c r="CE6" i="5"/>
  <c r="CT6" i="5"/>
  <c r="A9" i="5"/>
  <c r="AL9" i="5"/>
  <c r="BW9" i="5"/>
  <c r="A10" i="5"/>
  <c r="AL10" i="5"/>
  <c r="A13" i="5"/>
  <c r="BW13" i="5"/>
  <c r="Z13" i="5"/>
  <c r="AA13" i="5"/>
  <c r="BL13" i="5"/>
  <c r="AB13" i="5"/>
  <c r="CX13" i="5"/>
  <c r="AC13" i="5"/>
  <c r="CY13" i="5"/>
  <c r="AD13" i="5"/>
  <c r="CZ13" i="5"/>
  <c r="AE13" i="5"/>
  <c r="DA13" i="5"/>
  <c r="AF13" i="5"/>
  <c r="DB13" i="5"/>
  <c r="AH13" i="5"/>
  <c r="DD13" i="5"/>
  <c r="AI13" i="5"/>
  <c r="DE13" i="5"/>
  <c r="BK13" i="5"/>
  <c r="CC13" i="5"/>
  <c r="CD13" i="5"/>
  <c r="CV13" i="5"/>
  <c r="CW13" i="5"/>
  <c r="A16" i="5"/>
  <c r="BW16" i="5"/>
  <c r="B16" i="5"/>
  <c r="D16" i="5"/>
  <c r="BZ16" i="5"/>
  <c r="E16" i="5"/>
  <c r="AP16" i="5"/>
  <c r="G16" i="5"/>
  <c r="AR16" i="5"/>
  <c r="H16" i="5"/>
  <c r="J16" i="5"/>
  <c r="CF16" i="5"/>
  <c r="K16" i="5"/>
  <c r="CG16" i="5"/>
  <c r="M16" i="5"/>
  <c r="CI16" i="5"/>
  <c r="N16" i="5"/>
  <c r="AY16" i="5"/>
  <c r="CJ16" i="5"/>
  <c r="P16" i="5"/>
  <c r="CL16" i="5"/>
  <c r="Q16" i="5"/>
  <c r="BB16" i="5"/>
  <c r="X16" i="5"/>
  <c r="W11" i="5"/>
  <c r="AM16" i="5"/>
  <c r="AS16" i="5"/>
  <c r="AU16" i="5"/>
  <c r="BA16" i="5"/>
  <c r="BI16" i="5"/>
  <c r="BX16" i="5"/>
  <c r="CC16" i="5"/>
  <c r="CD16" i="5"/>
  <c r="CM16" i="5"/>
  <c r="CT16" i="5"/>
  <c r="K18" i="5"/>
  <c r="CG18" i="5"/>
  <c r="M18" i="5"/>
  <c r="CI18" i="5"/>
  <c r="O18" i="5"/>
  <c r="CK18" i="5"/>
  <c r="Q18" i="5"/>
  <c r="S18" i="5"/>
  <c r="BD18" i="5"/>
  <c r="W18" i="5"/>
  <c r="BH18" i="5"/>
  <c r="Y18" i="5"/>
  <c r="BJ18" i="5"/>
  <c r="AA18" i="5"/>
  <c r="BL18" i="5"/>
  <c r="CW18" i="5"/>
  <c r="AC18" i="5"/>
  <c r="BN18" i="5"/>
  <c r="CY18" i="5"/>
  <c r="AE18" i="5"/>
  <c r="BP18" i="5"/>
  <c r="DA18" i="5"/>
  <c r="AH18" i="5"/>
  <c r="AZ18" i="5"/>
  <c r="BB18" i="5"/>
  <c r="BS18" i="5"/>
  <c r="DD18" i="5"/>
  <c r="CM18" i="5"/>
  <c r="S19" i="5"/>
  <c r="BD19" i="5"/>
  <c r="W19" i="5"/>
  <c r="BH19" i="5"/>
  <c r="K20" i="5"/>
  <c r="CG20" i="5"/>
  <c r="M20" i="5"/>
  <c r="CI20" i="5"/>
  <c r="O20" i="5"/>
  <c r="Q20" i="5"/>
  <c r="BB20" i="5"/>
  <c r="S20" i="5"/>
  <c r="BD20" i="5"/>
  <c r="W20" i="5"/>
  <c r="BH20" i="5"/>
  <c r="Y20" i="5"/>
  <c r="CU20" i="5"/>
  <c r="AA20" i="5"/>
  <c r="BL20" i="5"/>
  <c r="CW20" i="5"/>
  <c r="AC20" i="5"/>
  <c r="BN20" i="5"/>
  <c r="CY20" i="5"/>
  <c r="AE20" i="5"/>
  <c r="AH20" i="5"/>
  <c r="BS20" i="5"/>
  <c r="DD20" i="5"/>
  <c r="AX20" i="5"/>
  <c r="AZ20" i="5"/>
  <c r="BJ20" i="5"/>
  <c r="BP20" i="5"/>
  <c r="DA20" i="5"/>
  <c r="CK20" i="5"/>
  <c r="CS20" i="5"/>
  <c r="K22" i="5"/>
  <c r="AV22" i="5"/>
  <c r="M22" i="5"/>
  <c r="AX22" i="5"/>
  <c r="O22" i="5"/>
  <c r="AZ22" i="5"/>
  <c r="Q22" i="5"/>
  <c r="BB22" i="5"/>
  <c r="S22" i="5"/>
  <c r="W22" i="5"/>
  <c r="BH22" i="5"/>
  <c r="Y22" i="5"/>
  <c r="CU22" i="5"/>
  <c r="AA22" i="5"/>
  <c r="AC22" i="5"/>
  <c r="BN22" i="5"/>
  <c r="CY22" i="5"/>
  <c r="AE22" i="5"/>
  <c r="BP22" i="5"/>
  <c r="DA22" i="5"/>
  <c r="AH22" i="5"/>
  <c r="BS22" i="5"/>
  <c r="DD22" i="5"/>
  <c r="BD22" i="5"/>
  <c r="BJ22" i="5"/>
  <c r="BL22" i="5"/>
  <c r="CW22" i="5"/>
  <c r="CG22" i="5"/>
  <c r="CO22" i="5"/>
  <c r="CS22" i="5"/>
  <c r="K23" i="5"/>
  <c r="AV23" i="5"/>
  <c r="M23" i="5"/>
  <c r="AX23" i="5"/>
  <c r="AC23" i="5"/>
  <c r="BN23" i="5"/>
  <c r="CY23" i="5"/>
  <c r="AE23" i="5"/>
  <c r="BP23" i="5"/>
  <c r="DA23" i="5"/>
  <c r="K24" i="5"/>
  <c r="AV24" i="5"/>
  <c r="AC24" i="5"/>
  <c r="BN24" i="5"/>
  <c r="CY24" i="5"/>
  <c r="K25" i="5"/>
  <c r="AV25" i="5"/>
  <c r="M25" i="5"/>
  <c r="O25" i="5"/>
  <c r="AZ25" i="5"/>
  <c r="Q25" i="5"/>
  <c r="CM25" i="5"/>
  <c r="S25" i="5"/>
  <c r="BD25" i="5"/>
  <c r="W25" i="5"/>
  <c r="CS25" i="5"/>
  <c r="Y25" i="5"/>
  <c r="BJ25" i="5"/>
  <c r="AA25" i="5"/>
  <c r="BL25" i="5"/>
  <c r="CW25" i="5"/>
  <c r="AC25" i="5"/>
  <c r="BN25" i="5"/>
  <c r="CY25" i="5"/>
  <c r="AE25" i="5"/>
  <c r="AH25" i="5"/>
  <c r="BS25" i="5"/>
  <c r="DD25" i="5"/>
  <c r="AX25" i="5"/>
  <c r="BH25" i="5"/>
  <c r="BP25" i="5"/>
  <c r="CI25" i="5"/>
  <c r="DA25" i="5"/>
  <c r="K26" i="5"/>
  <c r="CG26" i="5"/>
  <c r="M26" i="5"/>
  <c r="AX26" i="5"/>
  <c r="O26" i="5"/>
  <c r="CK26" i="5"/>
  <c r="Q26" i="5"/>
  <c r="CM26" i="5"/>
  <c r="S26" i="5"/>
  <c r="W26" i="5"/>
  <c r="BH26" i="5"/>
  <c r="Y26" i="5"/>
  <c r="BJ26" i="5"/>
  <c r="AA26" i="5"/>
  <c r="BL26" i="5"/>
  <c r="CW26" i="5"/>
  <c r="AC26" i="5"/>
  <c r="AE26" i="5"/>
  <c r="BP26" i="5"/>
  <c r="DA26" i="5"/>
  <c r="AH26" i="5"/>
  <c r="BD26" i="5"/>
  <c r="BN26" i="5"/>
  <c r="CY26" i="5"/>
  <c r="BS26" i="5"/>
  <c r="DD26" i="5"/>
  <c r="CO26" i="5"/>
  <c r="K27" i="5"/>
  <c r="AV27" i="5"/>
  <c r="M27" i="5"/>
  <c r="CI27" i="5"/>
  <c r="O27" i="5"/>
  <c r="AZ27" i="5"/>
  <c r="Q27" i="5"/>
  <c r="S27" i="5"/>
  <c r="BD27" i="5"/>
  <c r="W27" i="5"/>
  <c r="BH27" i="5"/>
  <c r="Y27" i="5"/>
  <c r="BJ27" i="5"/>
  <c r="AA27" i="5"/>
  <c r="BL27" i="5"/>
  <c r="CW27" i="5"/>
  <c r="AC27" i="5"/>
  <c r="BN27" i="5"/>
  <c r="CY27" i="5"/>
  <c r="AE27" i="5"/>
  <c r="BP27" i="5"/>
  <c r="DA27" i="5"/>
  <c r="AH27" i="5"/>
  <c r="AX27" i="5"/>
  <c r="BB27" i="5"/>
  <c r="BS27" i="5"/>
  <c r="DD27" i="5"/>
  <c r="CM27" i="5"/>
  <c r="K28" i="5"/>
  <c r="CG28" i="5"/>
  <c r="M28" i="5"/>
  <c r="O28" i="5"/>
  <c r="CK28" i="5"/>
  <c r="Q28" i="5"/>
  <c r="BB28" i="5"/>
  <c r="S28" i="5"/>
  <c r="BD28" i="5"/>
  <c r="W28" i="5"/>
  <c r="BH28" i="5"/>
  <c r="Y28" i="5"/>
  <c r="BJ28" i="5"/>
  <c r="AA28" i="5"/>
  <c r="BL28" i="5"/>
  <c r="CW28" i="5"/>
  <c r="AC28" i="5"/>
  <c r="AE28" i="5"/>
  <c r="BP28" i="5"/>
  <c r="DA28" i="5"/>
  <c r="AH28" i="5"/>
  <c r="AV28" i="5"/>
  <c r="AX28" i="5"/>
  <c r="AZ28" i="5"/>
  <c r="BN28" i="5"/>
  <c r="CY28" i="5"/>
  <c r="BS28" i="5"/>
  <c r="DD28" i="5"/>
  <c r="CI28" i="5"/>
  <c r="CS28" i="5"/>
  <c r="K29" i="5"/>
  <c r="CG29" i="5"/>
  <c r="M29" i="5"/>
  <c r="AX29" i="5"/>
  <c r="O29" i="5"/>
  <c r="AZ29" i="5"/>
  <c r="Q29" i="5"/>
  <c r="BB29" i="5"/>
  <c r="S29" i="5"/>
  <c r="BD29" i="5"/>
  <c r="W29" i="5"/>
  <c r="CS29" i="5"/>
  <c r="Y29" i="5"/>
  <c r="BJ29" i="5"/>
  <c r="AA29" i="5"/>
  <c r="BL29" i="5"/>
  <c r="CW29" i="5"/>
  <c r="AC29" i="5"/>
  <c r="AE29" i="5"/>
  <c r="BP29" i="5"/>
  <c r="DA29" i="5"/>
  <c r="AH29" i="5"/>
  <c r="BS29" i="5"/>
  <c r="DD29" i="5"/>
  <c r="AV29" i="5"/>
  <c r="BH29" i="5"/>
  <c r="BN29" i="5"/>
  <c r="CY29" i="5"/>
  <c r="CO29" i="5"/>
  <c r="M30" i="5"/>
  <c r="AX30" i="5"/>
  <c r="O30" i="5"/>
  <c r="AZ30" i="5"/>
  <c r="Q30" i="5"/>
  <c r="BB30" i="5"/>
  <c r="W30" i="5"/>
  <c r="BH30" i="5"/>
  <c r="Y30" i="5"/>
  <c r="CU30" i="5"/>
  <c r="AA30" i="5"/>
  <c r="AE30" i="5"/>
  <c r="BP30" i="5"/>
  <c r="DA30" i="5"/>
  <c r="AH30" i="5"/>
  <c r="BS30" i="5"/>
  <c r="DD30" i="5"/>
  <c r="BJ30" i="5"/>
  <c r="BL30" i="5"/>
  <c r="CW30" i="5"/>
  <c r="CM30" i="5"/>
  <c r="CS30" i="5"/>
  <c r="K31" i="5"/>
  <c r="AV31" i="5"/>
  <c r="M31" i="5"/>
  <c r="AX31" i="5"/>
  <c r="O31" i="5"/>
  <c r="AZ31" i="5"/>
  <c r="Q31" i="5"/>
  <c r="S31" i="5"/>
  <c r="CO31" i="5"/>
  <c r="W31" i="5"/>
  <c r="BH31" i="5"/>
  <c r="Y31" i="5"/>
  <c r="BJ31" i="5"/>
  <c r="AA31" i="5"/>
  <c r="BL31" i="5"/>
  <c r="CW31" i="5"/>
  <c r="AC31" i="5"/>
  <c r="BN31" i="5"/>
  <c r="CY31" i="5"/>
  <c r="AE31" i="5"/>
  <c r="BP31" i="5"/>
  <c r="DA31" i="5"/>
  <c r="AH31" i="5"/>
  <c r="BS31" i="5"/>
  <c r="DD31" i="5"/>
  <c r="BB31" i="5"/>
  <c r="CK31" i="5"/>
  <c r="CM31" i="5"/>
  <c r="E34" i="5"/>
  <c r="AP34" i="5"/>
  <c r="AP35" i="5"/>
  <c r="CA35" i="5"/>
  <c r="X13" i="5"/>
  <c r="Y13" i="5"/>
  <c r="BJ13" i="5"/>
  <c r="P25" i="2"/>
  <c r="W13" i="5"/>
  <c r="CS13" i="5"/>
  <c r="N11" i="2"/>
  <c r="N12" i="2"/>
  <c r="BJ19" i="5"/>
  <c r="AX24" i="5"/>
  <c r="CK23" i="5"/>
  <c r="AZ23" i="5"/>
  <c r="CI31" i="5"/>
  <c r="CK30" i="5"/>
  <c r="AC30" i="5"/>
  <c r="BN30" i="5"/>
  <c r="CY30" i="5"/>
  <c r="K30" i="5"/>
  <c r="AV30" i="5"/>
  <c r="CM29" i="5"/>
  <c r="CO28" i="5"/>
  <c r="CU26" i="5"/>
  <c r="CG24" i="5"/>
  <c r="Y24" i="5"/>
  <c r="BJ24" i="5"/>
  <c r="CI23" i="5"/>
  <c r="AA23" i="5"/>
  <c r="BL23" i="5"/>
  <c r="CW23" i="5"/>
  <c r="CO20" i="5"/>
  <c r="CS19" i="5"/>
  <c r="Q19" i="5"/>
  <c r="CM19" i="5"/>
  <c r="CU18" i="5"/>
  <c r="AX18" i="5"/>
  <c r="AX16" i="5"/>
  <c r="AL16" i="5"/>
  <c r="CI30" i="5"/>
  <c r="CK29" i="5"/>
  <c r="CM28" i="5"/>
  <c r="CO27" i="5"/>
  <c r="CU25" i="5"/>
  <c r="W24" i="5"/>
  <c r="CG23" i="5"/>
  <c r="Y23" i="5"/>
  <c r="CI22" i="5"/>
  <c r="AH19" i="5"/>
  <c r="BS19" i="5"/>
  <c r="DD19" i="5"/>
  <c r="O19" i="5"/>
  <c r="CK19" i="5"/>
  <c r="CS18" i="5"/>
  <c r="AV16" i="5"/>
  <c r="BP13" i="5"/>
  <c r="CG31" i="5"/>
  <c r="S24" i="5"/>
  <c r="W23" i="5"/>
  <c r="BH23" i="5"/>
  <c r="AE19" i="5"/>
  <c r="BP19" i="5"/>
  <c r="DA19" i="5"/>
  <c r="M19" i="5"/>
  <c r="CI19" i="5"/>
  <c r="T16" i="5"/>
  <c r="BO13" i="5"/>
  <c r="AL13" i="5"/>
  <c r="Q24" i="5"/>
  <c r="CM24" i="5"/>
  <c r="S23" i="5"/>
  <c r="AC19" i="5"/>
  <c r="BN19" i="5"/>
  <c r="CY19" i="5"/>
  <c r="K19" i="5"/>
  <c r="CG19" i="5"/>
  <c r="BW10" i="5"/>
  <c r="P24" i="2"/>
  <c r="AH32" i="5"/>
  <c r="BS32" i="5"/>
  <c r="DD32" i="5"/>
  <c r="P13" i="2"/>
  <c r="AA24" i="5"/>
  <c r="BL24" i="5"/>
  <c r="CW24" i="5"/>
  <c r="AH21" i="5"/>
  <c r="BS21" i="5"/>
  <c r="DD21" i="5"/>
  <c r="AH24" i="5"/>
  <c r="BS24" i="5"/>
  <c r="DD24" i="5"/>
  <c r="O24" i="5"/>
  <c r="AZ24" i="5"/>
  <c r="Q23" i="5"/>
  <c r="BB23" i="5"/>
  <c r="AA19" i="5"/>
  <c r="BL19" i="5"/>
  <c r="CW19" i="5"/>
  <c r="BM13" i="5"/>
  <c r="AE24" i="5"/>
  <c r="BP24" i="5"/>
  <c r="DA24" i="5"/>
  <c r="AH23" i="5"/>
  <c r="BS23" i="5"/>
  <c r="DD23" i="5"/>
  <c r="S21" i="5"/>
  <c r="W21" i="5"/>
  <c r="O21" i="5"/>
  <c r="Y21" i="5"/>
  <c r="CU21" i="5"/>
  <c r="AA21" i="5"/>
  <c r="BL21" i="5"/>
  <c r="CW21" i="5"/>
  <c r="K21" i="5"/>
  <c r="AV21" i="5"/>
  <c r="AC21" i="5"/>
  <c r="BN21" i="5"/>
  <c r="CY21" i="5"/>
  <c r="M21" i="5"/>
  <c r="AX21" i="5"/>
  <c r="AE21" i="5"/>
  <c r="BP21" i="5"/>
  <c r="DA21" i="5"/>
  <c r="Q21" i="5"/>
  <c r="CM21" i="5"/>
  <c r="CG30" i="5"/>
  <c r="BB24" i="5"/>
  <c r="BE16" i="5"/>
  <c r="CP16" i="5"/>
  <c r="AZ19" i="5"/>
  <c r="CU24" i="5"/>
  <c r="K33" i="5"/>
  <c r="AC33" i="5"/>
  <c r="BN33" i="5"/>
  <c r="CY33" i="5"/>
  <c r="M33" i="5"/>
  <c r="AE33" i="5"/>
  <c r="BP33" i="5"/>
  <c r="DA33" i="5"/>
  <c r="O33" i="5"/>
  <c r="Q33" i="5"/>
  <c r="S33" i="5"/>
  <c r="Y33" i="5"/>
  <c r="CU33" i="5"/>
  <c r="N15" i="2"/>
  <c r="W33" i="5"/>
  <c r="BH33" i="5"/>
  <c r="AA33" i="5"/>
  <c r="BL33" i="5"/>
  <c r="CW33" i="5"/>
  <c r="CU23" i="5"/>
  <c r="BJ23" i="5"/>
  <c r="M32" i="5"/>
  <c r="AX32" i="5"/>
  <c r="AE32" i="5"/>
  <c r="BP32" i="5"/>
  <c r="DA32" i="5"/>
  <c r="O32" i="5"/>
  <c r="AZ32" i="5"/>
  <c r="Q32" i="5"/>
  <c r="K32" i="5"/>
  <c r="CG32" i="5"/>
  <c r="N14" i="2"/>
  <c r="S32" i="5"/>
  <c r="BD32" i="5"/>
  <c r="W32" i="5"/>
  <c r="AC32" i="5"/>
  <c r="BN32" i="5"/>
  <c r="CY32" i="5"/>
  <c r="Y32" i="5"/>
  <c r="CU32" i="5"/>
  <c r="AA32" i="5"/>
  <c r="BL32" i="5"/>
  <c r="CW32" i="5"/>
  <c r="AV19" i="5"/>
  <c r="AH33" i="5"/>
  <c r="BS33" i="5"/>
  <c r="DD33" i="5"/>
  <c r="CK24" i="5"/>
  <c r="CS23" i="5"/>
  <c r="BB19" i="5"/>
  <c r="CS24" i="5"/>
  <c r="BH24" i="5"/>
  <c r="CO23" i="5"/>
  <c r="BD23" i="5"/>
  <c r="CO24" i="5"/>
  <c r="BD24" i="5"/>
  <c r="CT13" i="5"/>
  <c r="BI13" i="5"/>
  <c r="CK32" i="5"/>
  <c r="BJ33" i="5"/>
  <c r="AV32" i="5"/>
  <c r="CO33" i="5"/>
  <c r="BD33" i="5"/>
  <c r="CI33" i="5"/>
  <c r="AX33" i="5"/>
  <c r="BJ32" i="5"/>
  <c r="CM33" i="5"/>
  <c r="BB33" i="5"/>
  <c r="CG21" i="5"/>
  <c r="AZ21" i="5"/>
  <c r="CK21" i="5"/>
  <c r="CS32" i="5"/>
  <c r="BH32" i="5"/>
  <c r="CK33" i="5"/>
  <c r="AZ33" i="5"/>
  <c r="CO32" i="5"/>
  <c r="BB21" i="5"/>
  <c r="CS21" i="5"/>
  <c r="BH21" i="5"/>
  <c r="CM32" i="5"/>
  <c r="BB32" i="5"/>
  <c r="AV33" i="5"/>
  <c r="CG33" i="5"/>
  <c r="CO21" i="5"/>
  <c r="BD21" i="5"/>
  <c r="CS11" i="5"/>
  <c r="BH11" i="5"/>
  <c r="CI32" i="5"/>
  <c r="CS33" i="5"/>
  <c r="CM23" i="5"/>
  <c r="CK22" i="5"/>
  <c r="CS27" i="5"/>
  <c r="CU31" i="5"/>
  <c r="BB25" i="5"/>
  <c r="CM22" i="5"/>
  <c r="BQ13" i="5"/>
  <c r="CO25" i="5"/>
  <c r="CO18" i="5"/>
  <c r="AX19" i="5"/>
  <c r="BB26" i="5"/>
  <c r="BJ21" i="5"/>
  <c r="CI21" i="5"/>
  <c r="CS31" i="5"/>
  <c r="CU28" i="5"/>
  <c r="CU27" i="5"/>
  <c r="AZ26" i="5"/>
  <c r="CK25" i="5"/>
  <c r="AV20" i="5"/>
  <c r="AV18" i="5"/>
  <c r="BT13" i="5"/>
  <c r="BD30" i="5"/>
  <c r="CA34" i="5"/>
  <c r="CU29" i="5"/>
  <c r="CI26" i="5"/>
  <c r="AV26" i="5"/>
  <c r="CA16" i="5"/>
  <c r="AO16" i="5"/>
  <c r="BS13" i="5"/>
  <c r="BH13" i="5"/>
  <c r="CU13" i="5"/>
  <c r="CS26" i="5"/>
  <c r="BD31" i="5"/>
  <c r="CK27" i="5"/>
  <c r="CG25" i="5"/>
  <c r="BN13" i="5"/>
  <c r="CO19" i="5"/>
  <c r="CG27" i="5"/>
  <c r="CM20" i="5"/>
  <c r="CI29" i="5"/>
</calcChain>
</file>

<file path=xl/comments1.xml><?xml version="1.0" encoding="utf-8"?>
<comments xmlns="http://schemas.openxmlformats.org/spreadsheetml/2006/main">
  <authors>
    <author>058479</author>
    <author>田中＿裕梨（納税推進グループ）</author>
  </authors>
  <commentList>
    <comment ref="D5" authorId="0" shapeId="0">
      <text>
        <r>
          <rPr>
            <sz val="12"/>
            <rFont val="ＭＳ 明朝"/>
            <family val="1"/>
            <charset val="128"/>
          </rPr>
          <t>「コード一覧（コード順または五十音順）」シートから主たる事務所又は事業所が所在する市町村のコードを「▼」を押して、リストから選択して下さい。</t>
        </r>
      </text>
    </comment>
    <comment ref="I5" authorId="0" shapeId="0">
      <text>
        <r>
          <rPr>
            <sz val="12"/>
            <rFont val="ＭＳ 明朝"/>
            <family val="1"/>
            <charset val="128"/>
          </rPr>
          <t>９桁の整数で管理番号（旧「法人番号」）を入力してください。</t>
        </r>
      </text>
    </comment>
    <comment ref="D6" authorId="0" shapeId="0">
      <text>
        <r>
          <rPr>
            <sz val="12"/>
            <rFont val="ＭＳ 明朝"/>
            <family val="1"/>
            <charset val="128"/>
          </rPr>
          <t>平成の場合は「Ｈ」を
令和の場合は「Ｒ」を
選択してください。</t>
        </r>
      </text>
    </comment>
    <comment ref="E6" authorId="1" shapeId="0">
      <text>
        <r>
          <rPr>
            <sz val="11"/>
            <rFont val="MS P ゴシック"/>
            <family val="3"/>
            <charset val="128"/>
          </rPr>
          <t>令和1年5月1日と入力する場合は、
「01.05.01」と入力してください。
※下記注意書きをご確認ください。</t>
        </r>
      </text>
    </comment>
    <comment ref="I6" authorId="0" shapeId="0">
      <text>
        <r>
          <rPr>
            <sz val="12"/>
            <rFont val="ＭＳ 明朝"/>
            <family val="1"/>
            <charset val="128"/>
          </rPr>
          <t>申告区分は「▼」を押して、
リストから選択して下さい。</t>
        </r>
      </text>
    </comment>
    <comment ref="D7" authorId="0" shapeId="0">
      <text>
        <r>
          <rPr>
            <sz val="12"/>
            <rFont val="ＭＳ 明朝"/>
            <family val="1"/>
            <charset val="128"/>
          </rPr>
          <t>平成の場合は「Ｈ」を
令和の場合は「Ｒ」を
選択してください。</t>
        </r>
      </text>
    </comment>
    <comment ref="E7" authorId="1" shapeId="0">
      <text>
        <r>
          <rPr>
            <sz val="11"/>
            <rFont val="MS P ゴシック"/>
            <family val="3"/>
            <charset val="128"/>
          </rPr>
          <t>令和1年(2019年)5月1日と入力する場合は、
「01.05.01」と入力してください。
※下記注意書きをご確認ください。</t>
        </r>
      </text>
    </comment>
    <comment ref="I7" authorId="0" shapeId="0">
      <text>
        <r>
          <rPr>
            <sz val="12"/>
            <rFont val="ＭＳ 明朝"/>
            <family val="1"/>
            <charset val="128"/>
          </rPr>
          <t>平成の場合は「Ｈ」を
令和の場合は「Ｒ」を
選択してください。</t>
        </r>
      </text>
    </comment>
    <comment ref="J7" authorId="1" shapeId="0">
      <text>
        <r>
          <rPr>
            <sz val="11"/>
            <rFont val="MS P ゴシック"/>
            <family val="3"/>
            <charset val="128"/>
          </rPr>
          <t>平成31年5月31日と入力する場合は、
「01.05.31」と入力してください。
※下記注意書きをご確認ください。</t>
        </r>
      </text>
    </comment>
    <comment ref="G24" authorId="0" shapeId="0">
      <text>
        <r>
          <rPr>
            <sz val="9"/>
            <rFont val="ＭＳ Ｐゴシック"/>
            <family val="3"/>
            <charset val="128"/>
          </rPr>
          <t>合計(16)の金額が１１桁まで入力ができます。</t>
        </r>
      </text>
    </comment>
  </commentList>
</comments>
</file>

<file path=xl/sharedStrings.xml><?xml version="1.0" encoding="utf-8"?>
<sst xmlns="http://schemas.openxmlformats.org/spreadsheetml/2006/main" count="962" uniqueCount="642">
  <si>
    <t>法人道府県民税・事業税・特別法人事業税・地方法人特別税
納付書（北海道用）入力表</t>
    <rPh sb="0" eb="2">
      <t>ホウジン</t>
    </rPh>
    <rPh sb="2" eb="5">
      <t>ドウフケン</t>
    </rPh>
    <rPh sb="5" eb="6">
      <t>ミン</t>
    </rPh>
    <rPh sb="6" eb="7">
      <t>ゼイ</t>
    </rPh>
    <rPh sb="8" eb="11">
      <t>ジギョウゼイ</t>
    </rPh>
    <rPh sb="12" eb="14">
      <t>トクベツ</t>
    </rPh>
    <rPh sb="14" eb="16">
      <t>ホウジン</t>
    </rPh>
    <rPh sb="16" eb="19">
      <t>ジギョウゼイ</t>
    </rPh>
    <rPh sb="20" eb="22">
      <t>チホウ</t>
    </rPh>
    <rPh sb="22" eb="24">
      <t>ホウジン</t>
    </rPh>
    <rPh sb="24" eb="27">
      <t>トクベツゼイ</t>
    </rPh>
    <rPh sb="37" eb="39">
      <t>ニュウリョク</t>
    </rPh>
    <rPh sb="39" eb="40">
      <t>ヒョウ</t>
    </rPh>
    <phoneticPr fontId="40"/>
  </si>
  <si>
    <t>03</t>
  </si>
  <si>
    <t>はこだてし</t>
    <phoneticPr fontId="40"/>
  </si>
  <si>
    <t>おびらちょう</t>
    <phoneticPr fontId="40"/>
  </si>
  <si>
    <t>メッセージ欄</t>
    <rPh sb="5" eb="6">
      <t>ラン</t>
    </rPh>
    <phoneticPr fontId="40"/>
  </si>
  <si>
    <t>050</t>
    <phoneticPr fontId="40"/>
  </si>
  <si>
    <t>税コード</t>
    <rPh sb="0" eb="1">
      <t>ゼイ</t>
    </rPh>
    <phoneticPr fontId="40"/>
  </si>
  <si>
    <t>０５０</t>
    <phoneticPr fontId="40"/>
  </si>
  <si>
    <t>空知総合振興局</t>
    <rPh sb="0" eb="2">
      <t>ソラチ</t>
    </rPh>
    <rPh sb="2" eb="4">
      <t>ソウゴウ</t>
    </rPh>
    <rPh sb="4" eb="7">
      <t>シンコウキョク</t>
    </rPh>
    <phoneticPr fontId="40"/>
  </si>
  <si>
    <t>　Ａ４用紙に印刷してください。</t>
    <rPh sb="3" eb="5">
      <t>ヨウシ</t>
    </rPh>
    <rPh sb="6" eb="8">
      <t>インサツ</t>
    </rPh>
    <phoneticPr fontId="40"/>
  </si>
  <si>
    <t>０７０</t>
    <phoneticPr fontId="40"/>
  </si>
  <si>
    <t>津別町</t>
    <phoneticPr fontId="40"/>
  </si>
  <si>
    <t>なかがわちょう</t>
    <phoneticPr fontId="40"/>
  </si>
  <si>
    <t>ほんべつちょう</t>
    <phoneticPr fontId="40"/>
  </si>
  <si>
    <t>きよさとちょう</t>
    <phoneticPr fontId="40"/>
  </si>
  <si>
    <t>030　檜山振興局</t>
    <rPh sb="4" eb="6">
      <t>ヒヤマ</t>
    </rPh>
    <rPh sb="6" eb="9">
      <t>シンコウキョク</t>
    </rPh>
    <phoneticPr fontId="40"/>
  </si>
  <si>
    <t>加入者</t>
    <rPh sb="0" eb="3">
      <t>カニュウシャ</t>
    </rPh>
    <phoneticPr fontId="40"/>
  </si>
  <si>
    <t>今日の日付</t>
    <rPh sb="0" eb="2">
      <t>キョウ</t>
    </rPh>
    <rPh sb="3" eb="5">
      <t>ヒヅケ</t>
    </rPh>
    <phoneticPr fontId="40"/>
  </si>
  <si>
    <t>所得割額</t>
    <rPh sb="0" eb="3">
      <t>ショトクワリ</t>
    </rPh>
    <rPh sb="3" eb="4">
      <t>ガク</t>
    </rPh>
    <phoneticPr fontId="40"/>
  </si>
  <si>
    <t>120</t>
    <phoneticPr fontId="40"/>
  </si>
  <si>
    <t>札幌道税事務所</t>
    <rPh sb="0" eb="2">
      <t>サッポロ</t>
    </rPh>
    <rPh sb="2" eb="4">
      <t>ドウゼイ</t>
    </rPh>
    <rPh sb="4" eb="7">
      <t>ジムショ</t>
    </rPh>
    <phoneticPr fontId="40"/>
  </si>
  <si>
    <t>法人税割額</t>
    <rPh sb="0" eb="2">
      <t>ホウジン</t>
    </rPh>
    <rPh sb="2" eb="3">
      <t>ゼイ</t>
    </rPh>
    <rPh sb="3" eb="4">
      <t>ワリ</t>
    </rPh>
    <rPh sb="4" eb="5">
      <t>ガク</t>
    </rPh>
    <phoneticPr fontId="40"/>
  </si>
  <si>
    <t>下川町</t>
    <phoneticPr fontId="40"/>
  </si>
  <si>
    <t>必ず選択してください</t>
    <rPh sb="0" eb="1">
      <t>カナラ</t>
    </rPh>
    <rPh sb="2" eb="4">
      <t>センタク</t>
    </rPh>
    <phoneticPr fontId="40"/>
  </si>
  <si>
    <t>せたなちょう</t>
    <phoneticPr fontId="40"/>
  </si>
  <si>
    <t>020</t>
    <phoneticPr fontId="40"/>
  </si>
  <si>
    <t>納付額</t>
    <rPh sb="0" eb="3">
      <t>ノウフガク</t>
    </rPh>
    <phoneticPr fontId="40"/>
  </si>
  <si>
    <t>白老町</t>
    <phoneticPr fontId="40"/>
  </si>
  <si>
    <t>名寄道税事務所</t>
    <phoneticPr fontId="40"/>
  </si>
  <si>
    <t>所在地</t>
    <rPh sb="0" eb="3">
      <t>ショザイチ</t>
    </rPh>
    <phoneticPr fontId="40"/>
  </si>
  <si>
    <t>区分</t>
    <rPh sb="0" eb="2">
      <t>クブン</t>
    </rPh>
    <phoneticPr fontId="40"/>
  </si>
  <si>
    <t>しかべちょう</t>
    <phoneticPr fontId="40"/>
  </si>
  <si>
    <t>しみずちょう</t>
    <phoneticPr fontId="40"/>
  </si>
  <si>
    <t>かみすながわちょう</t>
    <phoneticPr fontId="40"/>
  </si>
  <si>
    <t>010　石狩振興局</t>
    <rPh sb="4" eb="6">
      <t>イシカリ</t>
    </rPh>
    <rPh sb="6" eb="9">
      <t>シンコウキョク</t>
    </rPh>
    <phoneticPr fontId="40"/>
  </si>
  <si>
    <t>旭川市</t>
    <phoneticPr fontId="40"/>
  </si>
  <si>
    <t>せ</t>
    <phoneticPr fontId="40"/>
  </si>
  <si>
    <t>010</t>
    <phoneticPr fontId="40"/>
  </si>
  <si>
    <t>せたな町</t>
    <phoneticPr fontId="40"/>
  </si>
  <si>
    <t>060　上川総合振興局</t>
    <rPh sb="4" eb="6">
      <t>カミカワ</t>
    </rPh>
    <rPh sb="6" eb="8">
      <t>ソウゴウ</t>
    </rPh>
    <rPh sb="8" eb="11">
      <t>シンコウキョク</t>
    </rPh>
    <phoneticPr fontId="40"/>
  </si>
  <si>
    <t>胆振総合振興局</t>
    <rPh sb="0" eb="2">
      <t>イブリ</t>
    </rPh>
    <rPh sb="2" eb="4">
      <t>ソウゴウ</t>
    </rPh>
    <rPh sb="4" eb="7">
      <t>シンコウキョク</t>
    </rPh>
    <phoneticPr fontId="40"/>
  </si>
  <si>
    <t>さまにちょう</t>
    <phoneticPr fontId="40"/>
  </si>
  <si>
    <t>法人名</t>
    <rPh sb="0" eb="2">
      <t>ホウジン</t>
    </rPh>
    <rPh sb="2" eb="3">
      <t>メイ</t>
    </rPh>
    <phoneticPr fontId="40"/>
  </si>
  <si>
    <t>　　令和元年（2019年）8月1日と入力する場合：R 01 08 01</t>
    <rPh sb="2" eb="4">
      <t>レイワ</t>
    </rPh>
    <rPh sb="4" eb="6">
      <t>ガンネン</t>
    </rPh>
    <rPh sb="5" eb="6">
      <t>ネン</t>
    </rPh>
    <rPh sb="11" eb="12">
      <t>ネン</t>
    </rPh>
    <rPh sb="14" eb="15">
      <t>ガツ</t>
    </rPh>
    <rPh sb="16" eb="17">
      <t>ニチ</t>
    </rPh>
    <rPh sb="18" eb="20">
      <t>ニュウリョク</t>
    </rPh>
    <rPh sb="22" eb="24">
      <t>バアイ</t>
    </rPh>
    <phoneticPr fontId="40"/>
  </si>
  <si>
    <t>101</t>
    <phoneticPr fontId="40"/>
  </si>
  <si>
    <t>事業年度又は連結事業年度</t>
    <phoneticPr fontId="40"/>
  </si>
  <si>
    <t>羅臼町</t>
    <phoneticPr fontId="40"/>
  </si>
  <si>
    <t>050　空知総合振興局</t>
    <rPh sb="4" eb="6">
      <t>ソラチ</t>
    </rPh>
    <rPh sb="6" eb="8">
      <t>ソウゴウ</t>
    </rPh>
    <rPh sb="8" eb="11">
      <t>シンコウキョク</t>
    </rPh>
    <phoneticPr fontId="40"/>
  </si>
  <si>
    <t>はぼろちょう</t>
    <phoneticPr fontId="40"/>
  </si>
  <si>
    <t>空知総合振興局　深川道税事務所</t>
    <rPh sb="0" eb="2">
      <t>ソラチ</t>
    </rPh>
    <rPh sb="2" eb="4">
      <t>ソウゴウ</t>
    </rPh>
    <rPh sb="4" eb="7">
      <t>シンコウキョク</t>
    </rPh>
    <rPh sb="8" eb="10">
      <t>フカガワ</t>
    </rPh>
    <rPh sb="10" eb="12">
      <t>ドウゼイ</t>
    </rPh>
    <rPh sb="12" eb="15">
      <t>ジムショ</t>
    </rPh>
    <phoneticPr fontId="40"/>
  </si>
  <si>
    <t>桁数</t>
    <rPh sb="0" eb="2">
      <t>ケタスウ</t>
    </rPh>
    <phoneticPr fontId="40"/>
  </si>
  <si>
    <t>051</t>
    <phoneticPr fontId="40"/>
  </si>
  <si>
    <t>しらぬかちょう</t>
    <phoneticPr fontId="40"/>
  </si>
  <si>
    <t>　北海道指定（収納代理）金融機関</t>
    <rPh sb="1" eb="4">
      <t>ホッカイドウ</t>
    </rPh>
    <rPh sb="4" eb="6">
      <t>シテイ</t>
    </rPh>
    <rPh sb="7" eb="9">
      <t>シュウノウ</t>
    </rPh>
    <rPh sb="9" eb="11">
      <t>ダイリ</t>
    </rPh>
    <rPh sb="12" eb="14">
      <t>キンユウ</t>
    </rPh>
    <rPh sb="14" eb="16">
      <t>キカン</t>
    </rPh>
    <phoneticPr fontId="40"/>
  </si>
  <si>
    <t>020　渡島総合振興局</t>
    <rPh sb="4" eb="6">
      <t>オシマ</t>
    </rPh>
    <rPh sb="6" eb="8">
      <t>ソウゴウ</t>
    </rPh>
    <rPh sb="8" eb="11">
      <t>シンコウキョク</t>
    </rPh>
    <phoneticPr fontId="40"/>
  </si>
  <si>
    <t>060</t>
    <phoneticPr fontId="40"/>
  </si>
  <si>
    <t>たいきちょう</t>
    <phoneticPr fontId="40"/>
  </si>
  <si>
    <t>あばしりし</t>
    <phoneticPr fontId="40"/>
  </si>
  <si>
    <t>事務所コード</t>
    <rPh sb="0" eb="3">
      <t>ジムショ</t>
    </rPh>
    <phoneticPr fontId="40"/>
  </si>
  <si>
    <t>八雲町</t>
    <phoneticPr fontId="40"/>
  </si>
  <si>
    <t>管理番号</t>
    <rPh sb="0" eb="2">
      <t>カンリ</t>
    </rPh>
    <rPh sb="2" eb="4">
      <t>バンゴウ</t>
    </rPh>
    <phoneticPr fontId="40"/>
  </si>
  <si>
    <t>石狩振興局</t>
    <rPh sb="0" eb="2">
      <t>イシカリ</t>
    </rPh>
    <rPh sb="2" eb="5">
      <t>シンコウキョク</t>
    </rPh>
    <phoneticPr fontId="40"/>
  </si>
  <si>
    <t>不申告加算金</t>
    <rPh sb="0" eb="1">
      <t>フ</t>
    </rPh>
    <rPh sb="1" eb="3">
      <t>シンコク</t>
    </rPh>
    <rPh sb="3" eb="6">
      <t>カサンキン</t>
    </rPh>
    <phoneticPr fontId="40"/>
  </si>
  <si>
    <t>申告区分</t>
    <rPh sb="0" eb="2">
      <t>シンコク</t>
    </rPh>
    <rPh sb="2" eb="4">
      <t>クブン</t>
    </rPh>
    <phoneticPr fontId="40"/>
  </si>
  <si>
    <t>標茶町</t>
    <phoneticPr fontId="40"/>
  </si>
  <si>
    <t>りくべつちょう</t>
    <phoneticPr fontId="40"/>
  </si>
  <si>
    <t>喜茂別町</t>
    <phoneticPr fontId="40"/>
  </si>
  <si>
    <t>納期限</t>
    <rPh sb="0" eb="3">
      <t>ノウキゲン</t>
    </rPh>
    <phoneticPr fontId="40"/>
  </si>
  <si>
    <t>ほろかないちょう</t>
    <phoneticPr fontId="40"/>
  </si>
  <si>
    <t>ふ</t>
    <phoneticPr fontId="40"/>
  </si>
  <si>
    <t>た</t>
    <phoneticPr fontId="40"/>
  </si>
  <si>
    <t>後志総合振興局</t>
    <rPh sb="0" eb="2">
      <t>シリベシ</t>
    </rPh>
    <rPh sb="2" eb="4">
      <t>ソウゴウ</t>
    </rPh>
    <rPh sb="4" eb="7">
      <t>シンコウキョク</t>
    </rPh>
    <phoneticPr fontId="40"/>
  </si>
  <si>
    <t>赤平市</t>
    <phoneticPr fontId="40"/>
  </si>
  <si>
    <t>夕張市</t>
    <phoneticPr fontId="40"/>
  </si>
  <si>
    <t>040</t>
    <phoneticPr fontId="40"/>
  </si>
  <si>
    <t>・点線に沿って各片を切り取り、１枚目から３枚目の３枚１組</t>
    <rPh sb="1" eb="3">
      <t>テンセン</t>
    </rPh>
    <rPh sb="4" eb="5">
      <t>ソ</t>
    </rPh>
    <rPh sb="7" eb="8">
      <t>カク</t>
    </rPh>
    <rPh sb="8" eb="9">
      <t>ヘン</t>
    </rPh>
    <rPh sb="10" eb="11">
      <t>キ</t>
    </rPh>
    <rPh sb="12" eb="13">
      <t>ト</t>
    </rPh>
    <rPh sb="16" eb="18">
      <t>マイメ</t>
    </rPh>
    <rPh sb="21" eb="23">
      <t>マイメ</t>
    </rPh>
    <rPh sb="25" eb="26">
      <t>マイ</t>
    </rPh>
    <rPh sb="27" eb="28">
      <t>クミ</t>
    </rPh>
    <phoneticPr fontId="40"/>
  </si>
  <si>
    <t>061　名寄道税事務所</t>
    <rPh sb="4" eb="6">
      <t>ナヨロ</t>
    </rPh>
    <rPh sb="6" eb="8">
      <t>ドウゼイ</t>
    </rPh>
    <rPh sb="8" eb="10">
      <t>ジム</t>
    </rPh>
    <rPh sb="10" eb="11">
      <t>ショ</t>
    </rPh>
    <phoneticPr fontId="40"/>
  </si>
  <si>
    <t>中札内村</t>
    <phoneticPr fontId="40"/>
  </si>
  <si>
    <t>040　後志総合振興局</t>
    <rPh sb="4" eb="6">
      <t>シリベシ</t>
    </rPh>
    <rPh sb="6" eb="8">
      <t>ソウゴウ</t>
    </rPh>
    <rPh sb="8" eb="11">
      <t>シンコウキョク</t>
    </rPh>
    <phoneticPr fontId="40"/>
  </si>
  <si>
    <t>事業年度（自）</t>
    <rPh sb="0" eb="2">
      <t>ジギョウ</t>
    </rPh>
    <rPh sb="2" eb="4">
      <t>ネンド</t>
    </rPh>
    <rPh sb="5" eb="6">
      <t>ジ</t>
    </rPh>
    <phoneticPr fontId="40"/>
  </si>
  <si>
    <t>法人道民税</t>
    <rPh sb="0" eb="2">
      <t>ホウジン</t>
    </rPh>
    <rPh sb="2" eb="3">
      <t>ミチ</t>
    </rPh>
    <rPh sb="3" eb="4">
      <t>ミン</t>
    </rPh>
    <rPh sb="4" eb="5">
      <t>ゼイ</t>
    </rPh>
    <phoneticPr fontId="40"/>
  </si>
  <si>
    <t>事業年度（至）</t>
    <rPh sb="0" eb="2">
      <t>ジギョウ</t>
    </rPh>
    <rPh sb="2" eb="4">
      <t>ネンド</t>
    </rPh>
    <rPh sb="5" eb="6">
      <t>イタ</t>
    </rPh>
    <phoneticPr fontId="40"/>
  </si>
  <si>
    <t>札幌市</t>
    <phoneticPr fontId="40"/>
  </si>
  <si>
    <t>後志総合振興局　小樽道税事務所</t>
    <rPh sb="0" eb="2">
      <t>シリベシ</t>
    </rPh>
    <rPh sb="2" eb="4">
      <t>ソウゴウ</t>
    </rPh>
    <rPh sb="4" eb="7">
      <t>シンコウキョク</t>
    </rPh>
    <rPh sb="8" eb="10">
      <t>オタル</t>
    </rPh>
    <rPh sb="10" eb="12">
      <t>ドウゼイ</t>
    </rPh>
    <rPh sb="12" eb="15">
      <t>ジムショ</t>
    </rPh>
    <phoneticPr fontId="40"/>
  </si>
  <si>
    <t>斜里町</t>
    <phoneticPr fontId="40"/>
  </si>
  <si>
    <t>渡島総合振興局</t>
    <rPh sb="0" eb="2">
      <t>オシマ</t>
    </rPh>
    <rPh sb="2" eb="4">
      <t>ソウゴウ</t>
    </rPh>
    <rPh sb="4" eb="7">
      <t>シンコウキョク</t>
    </rPh>
    <phoneticPr fontId="40"/>
  </si>
  <si>
    <t>041</t>
    <phoneticPr fontId="40"/>
  </si>
  <si>
    <t>置戸町</t>
    <phoneticPr fontId="40"/>
  </si>
  <si>
    <t>041　小樽道税事務所</t>
    <rPh sb="4" eb="6">
      <t>オタル</t>
    </rPh>
    <rPh sb="6" eb="8">
      <t>ドウゼイ</t>
    </rPh>
    <rPh sb="8" eb="10">
      <t>ジム</t>
    </rPh>
    <rPh sb="10" eb="11">
      <t>ショ</t>
    </rPh>
    <phoneticPr fontId="40"/>
  </si>
  <si>
    <t>赤井川村</t>
    <phoneticPr fontId="40"/>
  </si>
  <si>
    <t>金額（円）</t>
    <rPh sb="0" eb="2">
      <t>キンガク</t>
    </rPh>
    <rPh sb="3" eb="4">
      <t>エン</t>
    </rPh>
    <phoneticPr fontId="40"/>
  </si>
  <si>
    <t>100</t>
    <phoneticPr fontId="40"/>
  </si>
  <si>
    <t>05</t>
  </si>
  <si>
    <t>延滞金</t>
    <rPh sb="0" eb="3">
      <t>エンタイキン</t>
    </rPh>
    <phoneticPr fontId="40"/>
  </si>
  <si>
    <t>01</t>
    <phoneticPr fontId="40"/>
  </si>
  <si>
    <t>江差町</t>
    <phoneticPr fontId="40"/>
  </si>
  <si>
    <t>びばいし</t>
    <phoneticPr fontId="40"/>
  </si>
  <si>
    <t>上川総合振興局</t>
    <rPh sb="0" eb="2">
      <t>カミカワ</t>
    </rPh>
    <rPh sb="2" eb="4">
      <t>ソウゴウ</t>
    </rPh>
    <rPh sb="4" eb="7">
      <t>シンコウキョク</t>
    </rPh>
    <phoneticPr fontId="40"/>
  </si>
  <si>
    <t>胆振総合振興局　苫小牧道税事務所</t>
    <rPh sb="0" eb="2">
      <t>イブリ</t>
    </rPh>
    <rPh sb="2" eb="4">
      <t>ソウゴウ</t>
    </rPh>
    <rPh sb="4" eb="7">
      <t>シンコウキョク</t>
    </rPh>
    <rPh sb="8" eb="11">
      <t>トマコマイ</t>
    </rPh>
    <rPh sb="11" eb="13">
      <t>ドウゼイ</t>
    </rPh>
    <rPh sb="13" eb="16">
      <t>ジムショ</t>
    </rPh>
    <phoneticPr fontId="40"/>
  </si>
  <si>
    <t>北見市</t>
    <phoneticPr fontId="40"/>
  </si>
  <si>
    <t>洞爺湖町</t>
    <phoneticPr fontId="40"/>
  </si>
  <si>
    <t>110</t>
    <phoneticPr fontId="40"/>
  </si>
  <si>
    <t>051　深川道税事務所</t>
    <rPh sb="4" eb="6">
      <t>フカガワ</t>
    </rPh>
    <rPh sb="6" eb="8">
      <t>ドウゼイ</t>
    </rPh>
    <rPh sb="8" eb="10">
      <t>ジム</t>
    </rPh>
    <rPh sb="10" eb="11">
      <t>ショ</t>
    </rPh>
    <phoneticPr fontId="40"/>
  </si>
  <si>
    <t>しべつちょう</t>
    <phoneticPr fontId="40"/>
  </si>
  <si>
    <t>かな</t>
    <phoneticPr fontId="40"/>
  </si>
  <si>
    <t>均等割額</t>
    <rPh sb="0" eb="3">
      <t>キントウワリ</t>
    </rPh>
    <rPh sb="3" eb="4">
      <t>ガク</t>
    </rPh>
    <phoneticPr fontId="40"/>
  </si>
  <si>
    <t>ひがしかわちょう</t>
    <phoneticPr fontId="40"/>
  </si>
  <si>
    <t>02</t>
  </si>
  <si>
    <t>弟子屈町</t>
    <phoneticPr fontId="40"/>
  </si>
  <si>
    <t>日高振興局</t>
    <rPh sb="0" eb="2">
      <t>ヒダカ</t>
    </rPh>
    <rPh sb="2" eb="5">
      <t>シンコウキョク</t>
    </rPh>
    <phoneticPr fontId="40"/>
  </si>
  <si>
    <t>計</t>
    <rPh sb="0" eb="1">
      <t>ケイ</t>
    </rPh>
    <phoneticPr fontId="40"/>
  </si>
  <si>
    <t>十勝総合振興局</t>
    <rPh sb="0" eb="2">
      <t>トカチ</t>
    </rPh>
    <rPh sb="2" eb="4">
      <t>ソウゴウ</t>
    </rPh>
    <rPh sb="4" eb="7">
      <t>シンコウキョク</t>
    </rPh>
    <phoneticPr fontId="40"/>
  </si>
  <si>
    <t>石狩市</t>
    <phoneticPr fontId="40"/>
  </si>
  <si>
    <t>04</t>
  </si>
  <si>
    <t>　北海道収入取扱員</t>
    <rPh sb="1" eb="4">
      <t>ホッカイドウ</t>
    </rPh>
    <rPh sb="4" eb="6">
      <t>シュウニュウ</t>
    </rPh>
    <rPh sb="6" eb="8">
      <t>トリアツカ</t>
    </rPh>
    <rPh sb="8" eb="9">
      <t>イン</t>
    </rPh>
    <phoneticPr fontId="40"/>
  </si>
  <si>
    <t>080　宗谷総合振興局</t>
    <rPh sb="4" eb="6">
      <t>ソウヤ</t>
    </rPh>
    <rPh sb="6" eb="8">
      <t>ソウゴウ</t>
    </rPh>
    <rPh sb="8" eb="11">
      <t>シンコウキョク</t>
    </rPh>
    <phoneticPr fontId="40"/>
  </si>
  <si>
    <t>福島町</t>
    <phoneticPr fontId="40"/>
  </si>
  <si>
    <t>檜山振興局</t>
    <rPh sb="0" eb="2">
      <t>ヒヤマ</t>
    </rPh>
    <rPh sb="2" eb="5">
      <t>シンコウキョク</t>
    </rPh>
    <phoneticPr fontId="40"/>
  </si>
  <si>
    <t>新篠津村</t>
    <phoneticPr fontId="40"/>
  </si>
  <si>
    <t>030</t>
    <phoneticPr fontId="40"/>
  </si>
  <si>
    <t>はまとんべつちょう</t>
    <phoneticPr fontId="40"/>
  </si>
  <si>
    <t>070　留萌振興局</t>
    <rPh sb="4" eb="6">
      <t>ルモイ</t>
    </rPh>
    <rPh sb="6" eb="9">
      <t>シンコウキョク</t>
    </rPh>
    <phoneticPr fontId="40"/>
  </si>
  <si>
    <t>法人事業税・特別法人事業税又は地方法人特別税</t>
    <rPh sb="0" eb="2">
      <t>ホウジン</t>
    </rPh>
    <rPh sb="2" eb="5">
      <t>ジギョウゼイ</t>
    </rPh>
    <rPh sb="6" eb="8">
      <t>トクベツ</t>
    </rPh>
    <rPh sb="8" eb="10">
      <t>ホウジン</t>
    </rPh>
    <rPh sb="10" eb="13">
      <t>ジギョウゼイ</t>
    </rPh>
    <rPh sb="13" eb="14">
      <t>マタ</t>
    </rPh>
    <rPh sb="15" eb="17">
      <t>チホウ</t>
    </rPh>
    <rPh sb="17" eb="19">
      <t>ホウジン</t>
    </rPh>
    <rPh sb="19" eb="22">
      <t>トクベツゼイ</t>
    </rPh>
    <phoneticPr fontId="40"/>
  </si>
  <si>
    <t>とまりむら</t>
    <phoneticPr fontId="40"/>
  </si>
  <si>
    <t>付加価値割額</t>
    <rPh sb="0" eb="2">
      <t>フカ</t>
    </rPh>
    <rPh sb="2" eb="4">
      <t>カチ</t>
    </rPh>
    <rPh sb="4" eb="5">
      <t>ワリ</t>
    </rPh>
    <rPh sb="5" eb="6">
      <t>ガク</t>
    </rPh>
    <phoneticPr fontId="40"/>
  </si>
  <si>
    <t>０９２</t>
    <phoneticPr fontId="40"/>
  </si>
  <si>
    <t>06</t>
  </si>
  <si>
    <t>ぬ</t>
    <phoneticPr fontId="40"/>
  </si>
  <si>
    <t>０５１</t>
    <phoneticPr fontId="40"/>
  </si>
  <si>
    <t>れ</t>
    <phoneticPr fontId="40"/>
  </si>
  <si>
    <t>上川総合振興局　名寄道税事務所</t>
    <rPh sb="0" eb="2">
      <t>カミカワ</t>
    </rPh>
    <rPh sb="2" eb="4">
      <t>ソウゴウ</t>
    </rPh>
    <rPh sb="4" eb="7">
      <t>シンコウキョク</t>
    </rPh>
    <rPh sb="8" eb="10">
      <t>ナヨロ</t>
    </rPh>
    <rPh sb="10" eb="12">
      <t>ドウゼイ</t>
    </rPh>
    <rPh sb="12" eb="15">
      <t>ジムショ</t>
    </rPh>
    <phoneticPr fontId="40"/>
  </si>
  <si>
    <t>061</t>
    <phoneticPr fontId="40"/>
  </si>
  <si>
    <t>090　オホーツク総合振興局</t>
    <rPh sb="9" eb="11">
      <t>ソウゴウ</t>
    </rPh>
    <rPh sb="11" eb="14">
      <t>シンコウキョク</t>
    </rPh>
    <phoneticPr fontId="40"/>
  </si>
  <si>
    <t>資本割額</t>
    <rPh sb="0" eb="2">
      <t>シホン</t>
    </rPh>
    <rPh sb="2" eb="3">
      <t>ワリ</t>
    </rPh>
    <rPh sb="3" eb="4">
      <t>ガク</t>
    </rPh>
    <phoneticPr fontId="40"/>
  </si>
  <si>
    <t>むかわ町</t>
    <phoneticPr fontId="40"/>
  </si>
  <si>
    <t>07</t>
  </si>
  <si>
    <t>泊村</t>
    <phoneticPr fontId="40"/>
  </si>
  <si>
    <t>留萌振興局</t>
    <rPh sb="0" eb="2">
      <t>ルモイ</t>
    </rPh>
    <rPh sb="2" eb="5">
      <t>シンコウキョク</t>
    </rPh>
    <phoneticPr fontId="40"/>
  </si>
  <si>
    <t>帯広市</t>
    <phoneticPr fontId="40"/>
  </si>
  <si>
    <t>070</t>
    <phoneticPr fontId="40"/>
  </si>
  <si>
    <t>02740-9-960011</t>
    <phoneticPr fontId="40"/>
  </si>
  <si>
    <t>しょさんべつむら</t>
    <phoneticPr fontId="40"/>
  </si>
  <si>
    <t>あっけしちょう</t>
    <phoneticPr fontId="40"/>
  </si>
  <si>
    <t>収入割額</t>
    <rPh sb="0" eb="2">
      <t>シュウニュウ</t>
    </rPh>
    <rPh sb="2" eb="3">
      <t>ワリ</t>
    </rPh>
    <rPh sb="3" eb="4">
      <t>ガク</t>
    </rPh>
    <phoneticPr fontId="40"/>
  </si>
  <si>
    <t>08</t>
  </si>
  <si>
    <t>宗谷総合振興局</t>
    <rPh sb="0" eb="2">
      <t>ソウヤ</t>
    </rPh>
    <rPh sb="2" eb="4">
      <t>ソウゴウ</t>
    </rPh>
    <rPh sb="4" eb="7">
      <t>シンコウキョク</t>
    </rPh>
    <phoneticPr fontId="40"/>
  </si>
  <si>
    <t>比布町</t>
    <phoneticPr fontId="40"/>
  </si>
  <si>
    <t>当別町</t>
    <phoneticPr fontId="40"/>
  </si>
  <si>
    <t>080</t>
    <phoneticPr fontId="40"/>
  </si>
  <si>
    <t>特別法人事業税額
又は地方法人特別税額</t>
    <rPh sb="0" eb="2">
      <t>トクベツ</t>
    </rPh>
    <rPh sb="2" eb="4">
      <t>ホウジン</t>
    </rPh>
    <rPh sb="4" eb="7">
      <t>ジギョウゼイ</t>
    </rPh>
    <rPh sb="7" eb="8">
      <t>ガク</t>
    </rPh>
    <rPh sb="9" eb="10">
      <t>マタ</t>
    </rPh>
    <rPh sb="11" eb="13">
      <t>チホウ</t>
    </rPh>
    <rPh sb="13" eb="15">
      <t>ホウジン</t>
    </rPh>
    <rPh sb="15" eb="18">
      <t>トクベツゼイ</t>
    </rPh>
    <rPh sb="18" eb="19">
      <t>ガク</t>
    </rPh>
    <phoneticPr fontId="40"/>
  </si>
  <si>
    <t>増毛町</t>
    <phoneticPr fontId="40"/>
  </si>
  <si>
    <t>釧路市</t>
    <phoneticPr fontId="40"/>
  </si>
  <si>
    <t>09</t>
  </si>
  <si>
    <t>りしりちょう</t>
    <phoneticPr fontId="40"/>
  </si>
  <si>
    <t>事務所コードは「コード一覧」（50音順またはコード順）から該当するものを選択してください。</t>
    <rPh sb="0" eb="2">
      <t>ジム</t>
    </rPh>
    <rPh sb="2" eb="3">
      <t>ショ</t>
    </rPh>
    <rPh sb="11" eb="13">
      <t>イチラン</t>
    </rPh>
    <rPh sb="17" eb="18">
      <t>オン</t>
    </rPh>
    <rPh sb="18" eb="19">
      <t>ジュン</t>
    </rPh>
    <rPh sb="25" eb="26">
      <t>ジュン</t>
    </rPh>
    <rPh sb="29" eb="31">
      <t>ガイトウ</t>
    </rPh>
    <rPh sb="36" eb="38">
      <t>センタク</t>
    </rPh>
    <phoneticPr fontId="40"/>
  </si>
  <si>
    <t>オホーツク総合振興局</t>
    <rPh sb="5" eb="7">
      <t>ソウゴウ</t>
    </rPh>
    <rPh sb="7" eb="10">
      <t>シンコウキョク</t>
    </rPh>
    <phoneticPr fontId="40"/>
  </si>
  <si>
    <t>090</t>
    <phoneticPr fontId="40"/>
  </si>
  <si>
    <t>小平町</t>
    <phoneticPr fontId="40"/>
  </si>
  <si>
    <t xml:space="preserve">◎　金額を訂正した納付
　書は、使用できませ
　ん。
</t>
    <phoneticPr fontId="40"/>
  </si>
  <si>
    <t>100　胆振総合振興局</t>
    <rPh sb="4" eb="6">
      <t>イブリ</t>
    </rPh>
    <rPh sb="6" eb="8">
      <t>ソウゴウ</t>
    </rPh>
    <rPh sb="8" eb="11">
      <t>シンコウキョク</t>
    </rPh>
    <phoneticPr fontId="40"/>
  </si>
  <si>
    <t xml:space="preserve">・北海道指定
（収納代理）金融機関
・北海道収入取扱員
・道内郵便局
</t>
    <phoneticPr fontId="40"/>
  </si>
  <si>
    <t>上富良野町、中富良野町、南富良野町、占冠村、幌加内町</t>
    <phoneticPr fontId="40"/>
  </si>
  <si>
    <t>10</t>
  </si>
  <si>
    <t>オホーツク総合振興局　北見道税事務所</t>
    <rPh sb="5" eb="7">
      <t>ソウゴウ</t>
    </rPh>
    <rPh sb="7" eb="10">
      <t>シンコウキョク</t>
    </rPh>
    <rPh sb="11" eb="13">
      <t>キタミ</t>
    </rPh>
    <rPh sb="13" eb="15">
      <t>ドウゼイ</t>
    </rPh>
    <rPh sb="15" eb="18">
      <t>ジムショ</t>
    </rPh>
    <phoneticPr fontId="40"/>
  </si>
  <si>
    <t>091</t>
    <phoneticPr fontId="40"/>
  </si>
  <si>
    <t>にせこちょう</t>
    <phoneticPr fontId="40"/>
  </si>
  <si>
    <t>古平町</t>
    <phoneticPr fontId="40"/>
  </si>
  <si>
    <t>101　苫小牧道税事務所</t>
    <rPh sb="4" eb="7">
      <t>トマコマイ</t>
    </rPh>
    <rPh sb="7" eb="9">
      <t>ドウゼイ</t>
    </rPh>
    <rPh sb="9" eb="11">
      <t>ジム</t>
    </rPh>
    <rPh sb="11" eb="12">
      <t>ショ</t>
    </rPh>
    <phoneticPr fontId="40"/>
  </si>
  <si>
    <t>次のとおり入力してください。</t>
    <rPh sb="0" eb="1">
      <t>ツギ</t>
    </rPh>
    <rPh sb="5" eb="7">
      <t>ニュウリョク</t>
    </rPh>
    <phoneticPr fontId="40"/>
  </si>
  <si>
    <t>ゆうばりし</t>
    <phoneticPr fontId="40"/>
  </si>
  <si>
    <t>11</t>
  </si>
  <si>
    <t>佐呂間町</t>
    <phoneticPr fontId="40"/>
  </si>
  <si>
    <t>剣淵町</t>
    <phoneticPr fontId="40"/>
  </si>
  <si>
    <t>・必要事項を入力のうえ、「納付書（印刷シート）」を選択し、</t>
    <rPh sb="1" eb="3">
      <t>ヒツヨウ</t>
    </rPh>
    <rPh sb="3" eb="5">
      <t>ジコウ</t>
    </rPh>
    <rPh sb="6" eb="8">
      <t>ニュウリョク</t>
    </rPh>
    <rPh sb="13" eb="16">
      <t>ノウフショ</t>
    </rPh>
    <rPh sb="17" eb="19">
      <t>インサツ</t>
    </rPh>
    <rPh sb="25" eb="27">
      <t>センタク</t>
    </rPh>
    <phoneticPr fontId="40"/>
  </si>
  <si>
    <t>だてし</t>
    <phoneticPr fontId="40"/>
  </si>
  <si>
    <t>なよろし</t>
    <phoneticPr fontId="40"/>
  </si>
  <si>
    <t>鹿部町</t>
    <phoneticPr fontId="40"/>
  </si>
  <si>
    <t>江差町、上ノ国町、厚沢部町、乙部町、奥尻町、今金町、せたな町</t>
    <phoneticPr fontId="40"/>
  </si>
  <si>
    <t>オホーツク総合振興局　紋別道税事務所</t>
    <rPh sb="5" eb="7">
      <t>ソウゴウ</t>
    </rPh>
    <rPh sb="7" eb="10">
      <t>シンコウキョク</t>
    </rPh>
    <rPh sb="11" eb="13">
      <t>モンベツ</t>
    </rPh>
    <rPh sb="13" eb="15">
      <t>ドウゼイ</t>
    </rPh>
    <rPh sb="15" eb="18">
      <t>ジムショ</t>
    </rPh>
    <phoneticPr fontId="40"/>
  </si>
  <si>
    <t>ましけちょう</t>
    <phoneticPr fontId="40"/>
  </si>
  <si>
    <t>092</t>
    <phoneticPr fontId="40"/>
  </si>
  <si>
    <t>伊達市</t>
    <phoneticPr fontId="40"/>
  </si>
  <si>
    <t>110　日高振興局</t>
    <rPh sb="4" eb="6">
      <t>ヒダカ</t>
    </rPh>
    <rPh sb="6" eb="9">
      <t>シンコウキョク</t>
    </rPh>
    <phoneticPr fontId="40"/>
  </si>
  <si>
    <t>過少申告加算金</t>
    <rPh sb="0" eb="2">
      <t>カショウ</t>
    </rPh>
    <rPh sb="2" eb="4">
      <t>シンコク</t>
    </rPh>
    <rPh sb="4" eb="7">
      <t>カサンキン</t>
    </rPh>
    <phoneticPr fontId="40"/>
  </si>
  <si>
    <t>池田町</t>
    <phoneticPr fontId="40"/>
  </si>
  <si>
    <t>12</t>
  </si>
  <si>
    <t>120　十勝総合振興局</t>
    <rPh sb="4" eb="6">
      <t>トカチ</t>
    </rPh>
    <rPh sb="6" eb="8">
      <t>ソウゴウ</t>
    </rPh>
    <rPh sb="8" eb="11">
      <t>シンコウキョク</t>
    </rPh>
    <phoneticPr fontId="40"/>
  </si>
  <si>
    <t>め</t>
    <phoneticPr fontId="40"/>
  </si>
  <si>
    <t>http://www.pref.hokkaido.lg.jp/sm/zim/noufu/noufu101.htm</t>
    <phoneticPr fontId="40"/>
  </si>
  <si>
    <t>とよころちょう</t>
    <phoneticPr fontId="40"/>
  </si>
  <si>
    <t>13</t>
  </si>
  <si>
    <t>天塩町</t>
    <phoneticPr fontId="40"/>
  </si>
  <si>
    <t>別海町</t>
    <phoneticPr fontId="40"/>
  </si>
  <si>
    <t>釧路総合振興局</t>
    <rPh sb="0" eb="2">
      <t>クシロ</t>
    </rPh>
    <rPh sb="2" eb="4">
      <t>ソウゴウ</t>
    </rPh>
    <rPh sb="4" eb="7">
      <t>シンコウキョク</t>
    </rPh>
    <phoneticPr fontId="40"/>
  </si>
  <si>
    <t>130</t>
    <phoneticPr fontId="40"/>
  </si>
  <si>
    <t>浜頓別町</t>
    <phoneticPr fontId="40"/>
  </si>
  <si>
    <t>かみのくにちょう</t>
    <phoneticPr fontId="40"/>
  </si>
  <si>
    <t>重加算金</t>
    <rPh sb="0" eb="1">
      <t>ジュウ</t>
    </rPh>
    <rPh sb="1" eb="3">
      <t>カサン</t>
    </rPh>
    <rPh sb="3" eb="4">
      <t>カネ</t>
    </rPh>
    <phoneticPr fontId="40"/>
  </si>
  <si>
    <t>上士幌町</t>
    <phoneticPr fontId="40"/>
  </si>
  <si>
    <t>14</t>
  </si>
  <si>
    <t>滝川市</t>
    <phoneticPr fontId="40"/>
  </si>
  <si>
    <t>　2019年5月1日から、元号が「令和」に改められましたが、</t>
    <rPh sb="5" eb="6">
      <t>ネン</t>
    </rPh>
    <rPh sb="7" eb="8">
      <t>ガツ</t>
    </rPh>
    <rPh sb="9" eb="10">
      <t>ニチ</t>
    </rPh>
    <rPh sb="13" eb="15">
      <t>ゲンゴウ</t>
    </rPh>
    <rPh sb="17" eb="18">
      <t>レイ</t>
    </rPh>
    <rPh sb="18" eb="19">
      <t>ワ</t>
    </rPh>
    <rPh sb="21" eb="22">
      <t>アラタ</t>
    </rPh>
    <phoneticPr fontId="40"/>
  </si>
  <si>
    <t>　として、次の納付場所でご使用ください。</t>
    <rPh sb="5" eb="6">
      <t>ツギ</t>
    </rPh>
    <rPh sb="7" eb="9">
      <t>ノウフ</t>
    </rPh>
    <rPh sb="9" eb="11">
      <t>バショ</t>
    </rPh>
    <rPh sb="13" eb="15">
      <t>シヨウ</t>
    </rPh>
    <phoneticPr fontId="40"/>
  </si>
  <si>
    <t>根室振興局</t>
    <rPh sb="0" eb="2">
      <t>ネムロ</t>
    </rPh>
    <rPh sb="2" eb="5">
      <t>シンコウキョク</t>
    </rPh>
    <phoneticPr fontId="40"/>
  </si>
  <si>
    <t>紋別市、湧別町、滝上町、興部町、西興部村、雄武町</t>
    <phoneticPr fontId="40"/>
  </si>
  <si>
    <t>140</t>
    <phoneticPr fontId="40"/>
  </si>
  <si>
    <t>厚岸町</t>
    <phoneticPr fontId="40"/>
  </si>
  <si>
    <t>15</t>
  </si>
  <si>
    <t>《納付場所》</t>
    <rPh sb="1" eb="3">
      <t>ノウフ</t>
    </rPh>
    <rPh sb="3" eb="5">
      <t>バショ</t>
    </rPh>
    <phoneticPr fontId="40"/>
  </si>
  <si>
    <t>しんひだかちょう</t>
    <phoneticPr fontId="40"/>
  </si>
  <si>
    <t>本別町</t>
    <phoneticPr fontId="40"/>
  </si>
  <si>
    <t>210</t>
    <phoneticPr fontId="40"/>
  </si>
  <si>
    <t>ね</t>
    <phoneticPr fontId="40"/>
  </si>
  <si>
    <t>210　札幌道税事務所税務管理部</t>
    <rPh sb="4" eb="6">
      <t>サッポロ</t>
    </rPh>
    <rPh sb="6" eb="8">
      <t>ドウゼイ</t>
    </rPh>
    <rPh sb="8" eb="10">
      <t>ジム</t>
    </rPh>
    <rPh sb="10" eb="11">
      <t>ショ</t>
    </rPh>
    <rPh sb="11" eb="13">
      <t>ゼイム</t>
    </rPh>
    <rPh sb="13" eb="16">
      <t>カンリブ</t>
    </rPh>
    <phoneticPr fontId="40"/>
  </si>
  <si>
    <t>ほくとし</t>
    <phoneticPr fontId="40"/>
  </si>
  <si>
    <t>合　計</t>
    <rPh sb="0" eb="1">
      <t>ゴウ</t>
    </rPh>
    <rPh sb="2" eb="3">
      <t>ケイ</t>
    </rPh>
    <phoneticPr fontId="40"/>
  </si>
  <si>
    <t>16</t>
  </si>
  <si>
    <t>ねむろし</t>
    <phoneticPr fontId="40"/>
  </si>
  <si>
    <t>北見道税事務所</t>
    <rPh sb="0" eb="2">
      <t>キタミ</t>
    </rPh>
    <rPh sb="2" eb="4">
      <t>ドウゼイ</t>
    </rPh>
    <rPh sb="4" eb="6">
      <t>ジム</t>
    </rPh>
    <rPh sb="6" eb="7">
      <t>ショ</t>
    </rPh>
    <phoneticPr fontId="40"/>
  </si>
  <si>
    <t>ニセコ町</t>
    <phoneticPr fontId="40"/>
  </si>
  <si>
    <t>倶知安町</t>
    <phoneticPr fontId="40"/>
  </si>
  <si>
    <t>別添の納付書の「年度」欄に表示する年度について</t>
    <rPh sb="0" eb="2">
      <t>ベッテン</t>
    </rPh>
    <rPh sb="3" eb="6">
      <t>ノウフショ</t>
    </rPh>
    <rPh sb="8" eb="10">
      <t>ネンド</t>
    </rPh>
    <rPh sb="11" eb="12">
      <t>ラン</t>
    </rPh>
    <rPh sb="13" eb="15">
      <t>ヒョウジ</t>
    </rPh>
    <rPh sb="17" eb="19">
      <t>ネンド</t>
    </rPh>
    <phoneticPr fontId="40"/>
  </si>
  <si>
    <t>網走市、大空町、美幌町、津別町、斜里町、清里町、小清水町</t>
    <phoneticPr fontId="40"/>
  </si>
  <si>
    <t>ふかがわし</t>
    <phoneticPr fontId="40"/>
  </si>
  <si>
    <t>　道内郵便局</t>
    <rPh sb="1" eb="3">
      <t>ドウナイ</t>
    </rPh>
    <rPh sb="3" eb="6">
      <t>ユウビンキョク</t>
    </rPh>
    <phoneticPr fontId="40"/>
  </si>
  <si>
    <t>もせうしちょう</t>
    <phoneticPr fontId="40"/>
  </si>
  <si>
    <t>　・詳しくは道税ホームページをご覧ください。</t>
    <rPh sb="2" eb="3">
      <t>クワ</t>
    </rPh>
    <rPh sb="6" eb="8">
      <t>ドウゼイ</t>
    </rPh>
    <rPh sb="16" eb="17">
      <t>ラン</t>
    </rPh>
    <phoneticPr fontId="40"/>
  </si>
  <si>
    <t>道税については、2019年4月1日から2020年3月31日までの</t>
    <rPh sb="0" eb="2">
      <t>ドウゼイ</t>
    </rPh>
    <rPh sb="12" eb="13">
      <t>ネン</t>
    </rPh>
    <rPh sb="14" eb="15">
      <t>ガツ</t>
    </rPh>
    <rPh sb="16" eb="17">
      <t>ニチ</t>
    </rPh>
    <rPh sb="23" eb="24">
      <t>ネン</t>
    </rPh>
    <rPh sb="25" eb="26">
      <t>ガツ</t>
    </rPh>
    <rPh sb="28" eb="29">
      <t>ニチ</t>
    </rPh>
    <phoneticPr fontId="40"/>
  </si>
  <si>
    <t>とまこまいし</t>
    <phoneticPr fontId="40"/>
  </si>
  <si>
    <t>えんべつちょう</t>
    <phoneticPr fontId="40"/>
  </si>
  <si>
    <r>
      <t>1</t>
    </r>
    <r>
      <rPr>
        <sz val="11"/>
        <rFont val="ＭＳ ゴシック"/>
        <family val="3"/>
        <charset val="128"/>
      </rPr>
      <t>年間の「</t>
    </r>
    <r>
      <rPr>
        <b/>
        <sz val="11"/>
        <color indexed="10"/>
        <rFont val="ＭＳ ゴシック"/>
        <family val="3"/>
        <charset val="128"/>
      </rPr>
      <t>年度</t>
    </r>
    <r>
      <rPr>
        <sz val="11"/>
        <rFont val="ＭＳ ゴシック"/>
        <family val="3"/>
        <charset val="128"/>
      </rPr>
      <t>」は「</t>
    </r>
    <r>
      <rPr>
        <b/>
        <sz val="11"/>
        <color indexed="10"/>
        <rFont val="ＭＳ ゴシック"/>
        <family val="3"/>
        <charset val="128"/>
      </rPr>
      <t>３１</t>
    </r>
    <r>
      <rPr>
        <sz val="11"/>
        <rFont val="ＭＳ ゴシック"/>
        <family val="3"/>
        <charset val="128"/>
      </rPr>
      <t>」と表示します。</t>
    </r>
    <rPh sb="1" eb="3">
      <t>ネンカン</t>
    </rPh>
    <rPh sb="5" eb="7">
      <t>ネンド</t>
    </rPh>
    <rPh sb="14" eb="16">
      <t>ヒョウジ</t>
    </rPh>
    <phoneticPr fontId="40"/>
  </si>
  <si>
    <t>もりまち</t>
    <phoneticPr fontId="40"/>
  </si>
  <si>
    <t>様似町</t>
    <phoneticPr fontId="40"/>
  </si>
  <si>
    <t>「事業年度」欄に入力する日付について</t>
    <rPh sb="1" eb="3">
      <t>ジギョウ</t>
    </rPh>
    <rPh sb="3" eb="5">
      <t>ネンド</t>
    </rPh>
    <rPh sb="6" eb="7">
      <t>ラン</t>
    </rPh>
    <rPh sb="8" eb="10">
      <t>ニュウリョク</t>
    </rPh>
    <rPh sb="12" eb="14">
      <t>ヒヅケ</t>
    </rPh>
    <phoneticPr fontId="40"/>
  </si>
  <si>
    <t>　入力表（当シート）の「納期限」及び「事業年度」欄の日付は、</t>
    <rPh sb="1" eb="3">
      <t>ニュウリョク</t>
    </rPh>
    <rPh sb="3" eb="4">
      <t>ヒョウ</t>
    </rPh>
    <rPh sb="5" eb="6">
      <t>トウ</t>
    </rPh>
    <rPh sb="12" eb="15">
      <t>ノウキゲン</t>
    </rPh>
    <rPh sb="16" eb="17">
      <t>オヨ</t>
    </rPh>
    <rPh sb="19" eb="21">
      <t>ジギョウ</t>
    </rPh>
    <rPh sb="21" eb="23">
      <t>ネンド</t>
    </rPh>
    <rPh sb="24" eb="25">
      <t>ラン</t>
    </rPh>
    <rPh sb="26" eb="28">
      <t>ヒヅケ</t>
    </rPh>
    <phoneticPr fontId="40"/>
  </si>
  <si>
    <t>　　　年　　月　　日</t>
    <rPh sb="3" eb="4">
      <t>ネン</t>
    </rPh>
    <rPh sb="6" eb="7">
      <t>ツキ</t>
    </rPh>
    <rPh sb="9" eb="10">
      <t>ニチ</t>
    </rPh>
    <phoneticPr fontId="40"/>
  </si>
  <si>
    <t>く</t>
    <phoneticPr fontId="40"/>
  </si>
  <si>
    <t>いけだちょう</t>
    <phoneticPr fontId="40"/>
  </si>
  <si>
    <t>今金町</t>
    <phoneticPr fontId="40"/>
  </si>
  <si>
    <r>
      <t>・</t>
    </r>
    <r>
      <rPr>
        <sz val="11"/>
        <rFont val="HGｺﾞｼｯｸM"/>
        <family val="3"/>
        <charset val="128"/>
      </rPr>
      <t>2019年4月までの日付を入力する場合：</t>
    </r>
    <r>
      <rPr>
        <sz val="11"/>
        <color indexed="10"/>
        <rFont val="HGｺﾞｼｯｸM"/>
        <family val="3"/>
        <charset val="128"/>
      </rPr>
      <t>H</t>
    </r>
    <r>
      <rPr>
        <sz val="11"/>
        <rFont val="HGｺﾞｼｯｸM"/>
        <family val="3"/>
        <charset val="128"/>
      </rPr>
      <t>　○　○　○</t>
    </r>
    <rPh sb="5" eb="6">
      <t>ネン</t>
    </rPh>
    <rPh sb="7" eb="8">
      <t>ガツ</t>
    </rPh>
    <rPh sb="11" eb="13">
      <t>ヒヅケ</t>
    </rPh>
    <rPh sb="14" eb="16">
      <t>ニュウリョク</t>
    </rPh>
    <rPh sb="18" eb="20">
      <t>バアイ</t>
    </rPh>
    <phoneticPr fontId="40"/>
  </si>
  <si>
    <r>
      <t>・</t>
    </r>
    <r>
      <rPr>
        <sz val="11"/>
        <rFont val="HGｺﾞｼｯｸM"/>
        <family val="3"/>
        <charset val="128"/>
      </rPr>
      <t>2019年5月以降の日付を入力する場合：</t>
    </r>
    <r>
      <rPr>
        <sz val="11"/>
        <color indexed="10"/>
        <rFont val="HGｺﾞｼｯｸM"/>
        <family val="3"/>
        <charset val="128"/>
      </rPr>
      <t>R</t>
    </r>
    <r>
      <rPr>
        <sz val="11"/>
        <rFont val="HGｺﾞｼｯｸM"/>
        <family val="3"/>
        <charset val="128"/>
      </rPr>
      <t>　○　○　○</t>
    </r>
    <rPh sb="5" eb="6">
      <t>ネン</t>
    </rPh>
    <rPh sb="7" eb="8">
      <t>ガツ</t>
    </rPh>
    <rPh sb="8" eb="10">
      <t>イコウ</t>
    </rPh>
    <rPh sb="11" eb="13">
      <t>ヒヅケ</t>
    </rPh>
    <rPh sb="14" eb="16">
      <t>ニュウリョク</t>
    </rPh>
    <rPh sb="18" eb="20">
      <t>バアイ</t>
    </rPh>
    <phoneticPr fontId="40"/>
  </si>
  <si>
    <t>とうまちょう</t>
    <phoneticPr fontId="40"/>
  </si>
  <si>
    <t>豊富町</t>
    <phoneticPr fontId="40"/>
  </si>
  <si>
    <t>例）平成31年（2019年）4月1日と入力する場合：H 31 04 01</t>
    <rPh sb="0" eb="1">
      <t>レイ</t>
    </rPh>
    <rPh sb="2" eb="4">
      <t>ヘイセイ</t>
    </rPh>
    <rPh sb="6" eb="7">
      <t>ネン</t>
    </rPh>
    <rPh sb="12" eb="13">
      <t>ネン</t>
    </rPh>
    <rPh sb="15" eb="16">
      <t>ガツ</t>
    </rPh>
    <rPh sb="17" eb="18">
      <t>ニチ</t>
    </rPh>
    <rPh sb="19" eb="21">
      <t>ニュウリョク</t>
    </rPh>
    <rPh sb="23" eb="25">
      <t>バアイ</t>
    </rPh>
    <phoneticPr fontId="40"/>
  </si>
  <si>
    <t>つべつちょう</t>
    <phoneticPr fontId="40"/>
  </si>
  <si>
    <t>領収証書</t>
    <rPh sb="0" eb="3">
      <t>リョウシュウショウ</t>
    </rPh>
    <rPh sb="3" eb="4">
      <t>ショ</t>
    </rPh>
    <phoneticPr fontId="40"/>
  </si>
  <si>
    <t>鷹栖町</t>
    <phoneticPr fontId="40"/>
  </si>
  <si>
    <t>納付書</t>
    <rPh sb="0" eb="2">
      <t>ノウフ</t>
    </rPh>
    <rPh sb="2" eb="3">
      <t>ショ</t>
    </rPh>
    <phoneticPr fontId="40"/>
  </si>
  <si>
    <t>おうむちょう</t>
    <phoneticPr fontId="40"/>
  </si>
  <si>
    <t>領収済通知書</t>
    <rPh sb="0" eb="2">
      <t>リョウシュウ</t>
    </rPh>
    <rPh sb="2" eb="3">
      <t>ズミ</t>
    </rPh>
    <rPh sb="3" eb="5">
      <t>ツウチ</t>
    </rPh>
    <rPh sb="5" eb="6">
      <t>ショ</t>
    </rPh>
    <phoneticPr fontId="40"/>
  </si>
  <si>
    <t>07</t>
    <phoneticPr fontId="40"/>
  </si>
  <si>
    <t>都道府県コード</t>
    <rPh sb="0" eb="4">
      <t>トドウフケン</t>
    </rPh>
    <phoneticPr fontId="40"/>
  </si>
  <si>
    <t>注意</t>
    <rPh sb="0" eb="2">
      <t>チュウイ</t>
    </rPh>
    <phoneticPr fontId="40"/>
  </si>
  <si>
    <t>にきちょう</t>
    <phoneticPr fontId="40"/>
  </si>
  <si>
    <t>まくべつちょう</t>
    <phoneticPr fontId="40"/>
  </si>
  <si>
    <t>口座番号</t>
    <rPh sb="0" eb="2">
      <t>コウザ</t>
    </rPh>
    <rPh sb="2" eb="4">
      <t>バンゴウ</t>
    </rPh>
    <phoneticPr fontId="40"/>
  </si>
  <si>
    <t>北海道</t>
    <rPh sb="0" eb="3">
      <t>ホッカイドウ</t>
    </rPh>
    <phoneticPr fontId="40"/>
  </si>
  <si>
    <t>しもかわちょう</t>
    <phoneticPr fontId="40"/>
  </si>
  <si>
    <t>美唄市</t>
    <phoneticPr fontId="40"/>
  </si>
  <si>
    <t>　 北　海　道
　 会計管理者（札幌地区）</t>
    <rPh sb="2" eb="3">
      <t>キタ</t>
    </rPh>
    <rPh sb="4" eb="5">
      <t>ウミ</t>
    </rPh>
    <rPh sb="6" eb="7">
      <t>ミチ</t>
    </rPh>
    <rPh sb="10" eb="12">
      <t>カイケイ</t>
    </rPh>
    <rPh sb="12" eb="15">
      <t>カンリシャ</t>
    </rPh>
    <rPh sb="16" eb="18">
      <t>サッポロ</t>
    </rPh>
    <rPh sb="18" eb="20">
      <t>チク</t>
    </rPh>
    <phoneticPr fontId="40"/>
  </si>
  <si>
    <t>０９０</t>
    <phoneticPr fontId="40"/>
  </si>
  <si>
    <t>岩内町</t>
    <phoneticPr fontId="40"/>
  </si>
  <si>
    <t>所在地及び法人名</t>
    <phoneticPr fontId="40"/>
  </si>
  <si>
    <t>網走市</t>
    <phoneticPr fontId="40"/>
  </si>
  <si>
    <t>ないえちょう</t>
    <phoneticPr fontId="40"/>
  </si>
  <si>
    <t>（法人課税信託に係る受託法人の各事業年度の法人税額を課税標準とする</t>
    <phoneticPr fontId="40"/>
  </si>
  <si>
    <t>きたひろしまし</t>
    <phoneticPr fontId="40"/>
  </si>
  <si>
    <t>道民税の法人税割又は各事業年度の所得に対する事業税については、法人課税信託の名称を併記）</t>
    <phoneticPr fontId="40"/>
  </si>
  <si>
    <t>奥尻町</t>
    <phoneticPr fontId="40"/>
  </si>
  <si>
    <t>２１０</t>
    <phoneticPr fontId="40"/>
  </si>
  <si>
    <t>様</t>
    <rPh sb="0" eb="1">
      <t>サマ</t>
    </rPh>
    <phoneticPr fontId="40"/>
  </si>
  <si>
    <t>年度</t>
    <rPh sb="0" eb="2">
      <t>ネンド</t>
    </rPh>
    <phoneticPr fontId="40"/>
  </si>
  <si>
    <t>※ 処　　理　　事　　項</t>
    <rPh sb="2" eb="3">
      <t>トコロ</t>
    </rPh>
    <rPh sb="5" eb="6">
      <t>リ</t>
    </rPh>
    <rPh sb="8" eb="9">
      <t>コト</t>
    </rPh>
    <rPh sb="11" eb="12">
      <t>コウ</t>
    </rPh>
    <phoneticPr fontId="40"/>
  </si>
  <si>
    <t>いまかねちょう</t>
    <phoneticPr fontId="40"/>
  </si>
  <si>
    <t>滝上町</t>
    <phoneticPr fontId="40"/>
  </si>
  <si>
    <t>事務所</t>
    <rPh sb="0" eb="3">
      <t>ジムショ</t>
    </rPh>
    <phoneticPr fontId="40"/>
  </si>
  <si>
    <t>申告区分</t>
    <phoneticPr fontId="40"/>
  </si>
  <si>
    <t>い</t>
    <phoneticPr fontId="40"/>
  </si>
  <si>
    <t>・</t>
    <phoneticPr fontId="40"/>
  </si>
  <si>
    <t>しゃこたんちょう</t>
    <phoneticPr fontId="40"/>
  </si>
  <si>
    <t>とうべつちょう</t>
    <phoneticPr fontId="40"/>
  </si>
  <si>
    <t>から</t>
    <phoneticPr fontId="40"/>
  </si>
  <si>
    <t>おといねっぷむら</t>
    <phoneticPr fontId="40"/>
  </si>
  <si>
    <t>北海道札幌道税事務所</t>
    <rPh sb="0" eb="3">
      <t>ホッカイドウ</t>
    </rPh>
    <rPh sb="3" eb="5">
      <t>サッポロ</t>
    </rPh>
    <rPh sb="5" eb="7">
      <t>ドウゼイ</t>
    </rPh>
    <rPh sb="7" eb="10">
      <t>ジムショ</t>
    </rPh>
    <phoneticPr fontId="40"/>
  </si>
  <si>
    <t>まで</t>
    <phoneticPr fontId="40"/>
  </si>
  <si>
    <t>02</t>
    <phoneticPr fontId="40"/>
  </si>
  <si>
    <t>03</t>
    <phoneticPr fontId="40"/>
  </si>
  <si>
    <t>ほ</t>
    <phoneticPr fontId="40"/>
  </si>
  <si>
    <t>神恵内村</t>
    <phoneticPr fontId="40"/>
  </si>
  <si>
    <t>04</t>
    <phoneticPr fontId="40"/>
  </si>
  <si>
    <t>うたしないし</t>
    <phoneticPr fontId="40"/>
  </si>
  <si>
    <t>05</t>
    <phoneticPr fontId="40"/>
  </si>
  <si>
    <t>砂川市</t>
    <phoneticPr fontId="40"/>
  </si>
  <si>
    <t>06</t>
    <phoneticPr fontId="40"/>
  </si>
  <si>
    <t>士幌町</t>
    <phoneticPr fontId="40"/>
  </si>
  <si>
    <t>当麻町</t>
    <phoneticPr fontId="40"/>
  </si>
  <si>
    <t xml:space="preserve">◎　所在地、法人名又は
　代表者等に変更があり
　ましたら、届出書を併
　せて提出してくださ
　い。
</t>
    <phoneticPr fontId="40"/>
  </si>
  <si>
    <t>新十津川町</t>
  </si>
  <si>
    <t>08</t>
    <phoneticPr fontId="40"/>
  </si>
  <si>
    <t>納付場所</t>
    <rPh sb="0" eb="2">
      <t>ノウフ</t>
    </rPh>
    <rPh sb="2" eb="4">
      <t>バショ</t>
    </rPh>
    <phoneticPr fontId="40"/>
  </si>
  <si>
    <t>領収日付印</t>
    <rPh sb="0" eb="2">
      <t>リョウシュウ</t>
    </rPh>
    <rPh sb="2" eb="4">
      <t>ヒヅケ</t>
    </rPh>
    <rPh sb="4" eb="5">
      <t>イン</t>
    </rPh>
    <phoneticPr fontId="40"/>
  </si>
  <si>
    <t>えりもちょう</t>
    <phoneticPr fontId="40"/>
  </si>
  <si>
    <t>苫小牧道税事務所</t>
    <rPh sb="0" eb="3">
      <t>トマコマイ</t>
    </rPh>
    <rPh sb="3" eb="5">
      <t>ドウゼイ</t>
    </rPh>
    <rPh sb="5" eb="7">
      <t>ジム</t>
    </rPh>
    <rPh sb="7" eb="8">
      <t>ショ</t>
    </rPh>
    <phoneticPr fontId="40"/>
  </si>
  <si>
    <t>日　計</t>
    <rPh sb="0" eb="1">
      <t>ヒ</t>
    </rPh>
    <rPh sb="2" eb="3">
      <t>ケイ</t>
    </rPh>
    <phoneticPr fontId="40"/>
  </si>
  <si>
    <t>口　</t>
    <rPh sb="0" eb="1">
      <t>クチ</t>
    </rPh>
    <phoneticPr fontId="40"/>
  </si>
  <si>
    <r>
      <t>指</t>
    </r>
    <r>
      <rPr>
        <sz val="6"/>
        <rFont val="ＭＳ 明朝"/>
        <family val="1"/>
        <charset val="128"/>
      </rPr>
      <t xml:space="preserve"> 定 金 融
機　関　名
</t>
    </r>
    <r>
      <rPr>
        <sz val="5.5"/>
        <rFont val="ＭＳ 明朝"/>
        <family val="1"/>
        <charset val="128"/>
      </rPr>
      <t>(取りまとめ店)</t>
    </r>
    <rPh sb="0" eb="1">
      <t>ユビ</t>
    </rPh>
    <rPh sb="2" eb="3">
      <t>サダム</t>
    </rPh>
    <rPh sb="4" eb="5">
      <t>カネ</t>
    </rPh>
    <rPh sb="6" eb="7">
      <t>ユウ</t>
    </rPh>
    <rPh sb="8" eb="9">
      <t>キ</t>
    </rPh>
    <rPh sb="10" eb="11">
      <t>セキ</t>
    </rPh>
    <rPh sb="12" eb="13">
      <t>メイ</t>
    </rPh>
    <rPh sb="15" eb="16">
      <t>ト</t>
    </rPh>
    <rPh sb="20" eb="21">
      <t>ミセ</t>
    </rPh>
    <phoneticPr fontId="40"/>
  </si>
  <si>
    <t>北洋銀行　道庁支店</t>
    <rPh sb="0" eb="2">
      <t>ホクヨウ</t>
    </rPh>
    <rPh sb="2" eb="4">
      <t>ギンコウ</t>
    </rPh>
    <rPh sb="5" eb="7">
      <t>ドウチョウ</t>
    </rPh>
    <rPh sb="7" eb="9">
      <t>シテン</t>
    </rPh>
    <phoneticPr fontId="40"/>
  </si>
  <si>
    <t>あかびらし</t>
    <phoneticPr fontId="40"/>
  </si>
  <si>
    <t>円　</t>
    <rPh sb="0" eb="1">
      <t>エン</t>
    </rPh>
    <phoneticPr fontId="40"/>
  </si>
  <si>
    <t>浦河町</t>
    <phoneticPr fontId="40"/>
  </si>
  <si>
    <t>取りまとめ局</t>
    <rPh sb="0" eb="1">
      <t>ト</t>
    </rPh>
    <rPh sb="5" eb="6">
      <t>キョク</t>
    </rPh>
    <phoneticPr fontId="40"/>
  </si>
  <si>
    <t>０３０</t>
    <phoneticPr fontId="40"/>
  </si>
  <si>
    <t>事務所コード一覧（市町村５０音順）</t>
    <rPh sb="0" eb="2">
      <t>ジム</t>
    </rPh>
    <rPh sb="2" eb="3">
      <t>ショ</t>
    </rPh>
    <rPh sb="6" eb="8">
      <t>イチラン</t>
    </rPh>
    <rPh sb="9" eb="12">
      <t>シチョウソン</t>
    </rPh>
    <rPh sb="14" eb="15">
      <t>オン</t>
    </rPh>
    <rPh sb="15" eb="16">
      <t>ジュン</t>
    </rPh>
    <phoneticPr fontId="40"/>
  </si>
  <si>
    <t>壮瞥町</t>
    <phoneticPr fontId="40"/>
  </si>
  <si>
    <t>べつかいちょう</t>
    <phoneticPr fontId="40"/>
  </si>
  <si>
    <t>興部町</t>
    <phoneticPr fontId="40"/>
  </si>
  <si>
    <t>「札幌市」と「北海道外」の事務所コードは「２１０」です。</t>
    <phoneticPr fontId="40"/>
  </si>
  <si>
    <t>１００</t>
    <phoneticPr fontId="40"/>
  </si>
  <si>
    <t>は</t>
    <phoneticPr fontId="40"/>
  </si>
  <si>
    <t>うりゅうちょう</t>
    <phoneticPr fontId="40"/>
  </si>
  <si>
    <t>市町村名</t>
    <rPh sb="0" eb="3">
      <t>シチョウソン</t>
    </rPh>
    <rPh sb="3" eb="4">
      <t>メイ</t>
    </rPh>
    <phoneticPr fontId="40"/>
  </si>
  <si>
    <t>事務所</t>
    <phoneticPr fontId="40"/>
  </si>
  <si>
    <t>コード</t>
    <phoneticPr fontId="40"/>
  </si>
  <si>
    <t>あ</t>
    <phoneticPr fontId="40"/>
  </si>
  <si>
    <t>室蘭市</t>
    <phoneticPr fontId="40"/>
  </si>
  <si>
    <t>西興部村</t>
    <phoneticPr fontId="40"/>
  </si>
  <si>
    <t>なかしべつちょう</t>
    <phoneticPr fontId="40"/>
  </si>
  <si>
    <t>愛別町</t>
    <phoneticPr fontId="40"/>
  </si>
  <si>
    <t>おおぞらちょう</t>
    <phoneticPr fontId="40"/>
  </si>
  <si>
    <t>れぶんちょう</t>
    <phoneticPr fontId="40"/>
  </si>
  <si>
    <t>あいべつちょう</t>
    <phoneticPr fontId="40"/>
  </si>
  <si>
    <t>０６０</t>
    <phoneticPr fontId="40"/>
  </si>
  <si>
    <t>あっさぶちょう</t>
    <phoneticPr fontId="40"/>
  </si>
  <si>
    <t>こ</t>
    <phoneticPr fontId="40"/>
  </si>
  <si>
    <t>小清水町</t>
    <phoneticPr fontId="40"/>
  </si>
  <si>
    <t>こしみずちょう</t>
    <phoneticPr fontId="40"/>
  </si>
  <si>
    <t>奈井江町</t>
    <phoneticPr fontId="40"/>
  </si>
  <si>
    <t>南幌町</t>
    <phoneticPr fontId="40"/>
  </si>
  <si>
    <t>なんぽろちょう</t>
    <phoneticPr fontId="40"/>
  </si>
  <si>
    <t>めむろちょう</t>
    <phoneticPr fontId="40"/>
  </si>
  <si>
    <t>あかいがわむら</t>
    <phoneticPr fontId="40"/>
  </si>
  <si>
    <t>０４１</t>
    <phoneticPr fontId="40"/>
  </si>
  <si>
    <t>み</t>
    <phoneticPr fontId="40"/>
  </si>
  <si>
    <t>さ</t>
    <phoneticPr fontId="40"/>
  </si>
  <si>
    <t>さっぽろし</t>
    <phoneticPr fontId="40"/>
  </si>
  <si>
    <t>に</t>
    <phoneticPr fontId="40"/>
  </si>
  <si>
    <t>も</t>
    <phoneticPr fontId="40"/>
  </si>
  <si>
    <t>お</t>
    <phoneticPr fontId="40"/>
  </si>
  <si>
    <t>新冠町</t>
    <phoneticPr fontId="40"/>
  </si>
  <si>
    <t>にいかっぷちょう</t>
    <phoneticPr fontId="40"/>
  </si>
  <si>
    <t>１１０</t>
    <phoneticPr fontId="40"/>
  </si>
  <si>
    <t>仁木町</t>
    <phoneticPr fontId="40"/>
  </si>
  <si>
    <t>たきのうえちょう</t>
    <phoneticPr fontId="40"/>
  </si>
  <si>
    <t>あさひかわし</t>
    <phoneticPr fontId="40"/>
  </si>
  <si>
    <t>更別村</t>
    <phoneticPr fontId="40"/>
  </si>
  <si>
    <t>さらべつむら</t>
    <phoneticPr fontId="40"/>
  </si>
  <si>
    <t>ひ</t>
    <phoneticPr fontId="40"/>
  </si>
  <si>
    <t>いわみざわし</t>
    <phoneticPr fontId="40"/>
  </si>
  <si>
    <t>す</t>
    <phoneticPr fontId="40"/>
  </si>
  <si>
    <t>おけとちょう</t>
    <phoneticPr fontId="40"/>
  </si>
  <si>
    <t>むろらんし</t>
    <phoneticPr fontId="40"/>
  </si>
  <si>
    <t>１２０</t>
    <phoneticPr fontId="40"/>
  </si>
  <si>
    <t>にしおこっぺむら</t>
    <phoneticPr fontId="40"/>
  </si>
  <si>
    <t>芦別市</t>
    <phoneticPr fontId="40"/>
  </si>
  <si>
    <t>留寿都村</t>
    <phoneticPr fontId="40"/>
  </si>
  <si>
    <t>えさしちょう</t>
    <phoneticPr fontId="40"/>
  </si>
  <si>
    <t>あしべつし</t>
    <phoneticPr fontId="40"/>
  </si>
  <si>
    <t>猿払村</t>
    <phoneticPr fontId="40"/>
  </si>
  <si>
    <t>いしかりし</t>
    <phoneticPr fontId="40"/>
  </si>
  <si>
    <t>さるふつむら</t>
    <phoneticPr fontId="40"/>
  </si>
  <si>
    <t>き</t>
    <phoneticPr fontId="40"/>
  </si>
  <si>
    <t>０８０</t>
    <phoneticPr fontId="40"/>
  </si>
  <si>
    <t>０４０</t>
    <phoneticPr fontId="40"/>
  </si>
  <si>
    <t>足寄町</t>
    <phoneticPr fontId="40"/>
  </si>
  <si>
    <t>と</t>
    <phoneticPr fontId="40"/>
  </si>
  <si>
    <t>広尾町</t>
    <phoneticPr fontId="40"/>
  </si>
  <si>
    <t>中頓別町</t>
    <phoneticPr fontId="40"/>
  </si>
  <si>
    <t>清里町</t>
    <phoneticPr fontId="40"/>
  </si>
  <si>
    <t>あしょろちょう</t>
    <phoneticPr fontId="40"/>
  </si>
  <si>
    <t>さろまちょう</t>
    <phoneticPr fontId="40"/>
  </si>
  <si>
    <t>しむかっぷむら</t>
    <phoneticPr fontId="40"/>
  </si>
  <si>
    <t>０９１</t>
    <phoneticPr fontId="40"/>
  </si>
  <si>
    <t>沼田町</t>
    <phoneticPr fontId="40"/>
  </si>
  <si>
    <t>し</t>
    <phoneticPr fontId="40"/>
  </si>
  <si>
    <t>ぬまたちょう</t>
    <phoneticPr fontId="40"/>
  </si>
  <si>
    <t>美深町</t>
    <phoneticPr fontId="40"/>
  </si>
  <si>
    <t>１３０</t>
    <phoneticPr fontId="40"/>
  </si>
  <si>
    <t>鹿追町</t>
    <phoneticPr fontId="40"/>
  </si>
  <si>
    <t>しかおいちょう</t>
    <phoneticPr fontId="40"/>
  </si>
  <si>
    <t>室蘭市、登別市、伊達市、豊浦町、壮瞥町、洞爺湖町</t>
    <phoneticPr fontId="40"/>
  </si>
  <si>
    <t>深川市、妹背牛町、秩父別町、雨竜町、北竜町、沼田町</t>
    <phoneticPr fontId="40"/>
  </si>
  <si>
    <t>きもべつちょう</t>
    <phoneticPr fontId="40"/>
  </si>
  <si>
    <t>根室市</t>
    <phoneticPr fontId="40"/>
  </si>
  <si>
    <t>１４０</t>
    <phoneticPr fontId="40"/>
  </si>
  <si>
    <t>厚沢部町</t>
    <phoneticPr fontId="40"/>
  </si>
  <si>
    <t>０２０</t>
    <phoneticPr fontId="40"/>
  </si>
  <si>
    <t>の</t>
    <phoneticPr fontId="40"/>
  </si>
  <si>
    <t>みなみふらのちょう</t>
    <phoneticPr fontId="40"/>
  </si>
  <si>
    <t>登別市</t>
    <phoneticPr fontId="40"/>
  </si>
  <si>
    <t>のぼりべつし</t>
    <phoneticPr fontId="40"/>
  </si>
  <si>
    <t>厚真町</t>
    <phoneticPr fontId="40"/>
  </si>
  <si>
    <t>あつまちょう</t>
    <phoneticPr fontId="40"/>
  </si>
  <si>
    <t>１０１</t>
    <phoneticPr fontId="40"/>
  </si>
  <si>
    <t>しべちゃちょう</t>
    <phoneticPr fontId="40"/>
  </si>
  <si>
    <t>函館市</t>
    <phoneticPr fontId="40"/>
  </si>
  <si>
    <t>妹背牛町</t>
    <phoneticPr fontId="40"/>
  </si>
  <si>
    <t>島牧村、寿都町、黒松内町、蘭越町、ニセコ町、真狩村、留寿都村、喜茂別町、京極町、倶知安町、</t>
    <phoneticPr fontId="40"/>
  </si>
  <si>
    <t>士別市</t>
    <phoneticPr fontId="40"/>
  </si>
  <si>
    <t>びえいちょう</t>
    <phoneticPr fontId="40"/>
  </si>
  <si>
    <t>しべつし</t>
    <phoneticPr fontId="40"/>
  </si>
  <si>
    <t>０６１</t>
    <phoneticPr fontId="40"/>
  </si>
  <si>
    <t>羽幌町</t>
    <phoneticPr fontId="40"/>
  </si>
  <si>
    <t>安平町</t>
    <phoneticPr fontId="40"/>
  </si>
  <si>
    <t>あびらちょう</t>
    <phoneticPr fontId="40"/>
  </si>
  <si>
    <t>ひろおちょう</t>
    <phoneticPr fontId="40"/>
  </si>
  <si>
    <t>標津町</t>
    <phoneticPr fontId="40"/>
  </si>
  <si>
    <t>しほろちょう</t>
    <phoneticPr fontId="40"/>
  </si>
  <si>
    <t>つるいむら</t>
    <phoneticPr fontId="40"/>
  </si>
  <si>
    <t>浜中町</t>
    <phoneticPr fontId="40"/>
  </si>
  <si>
    <t>小樽市</t>
    <phoneticPr fontId="40"/>
  </si>
  <si>
    <t>はまなかちょう</t>
    <phoneticPr fontId="40"/>
  </si>
  <si>
    <t>上ノ国町</t>
    <phoneticPr fontId="40"/>
  </si>
  <si>
    <t>函館市、北斗市、松前町、福島町、知内町、木古内町、七飯町、鹿部町、森町、八雲町、長万部町</t>
    <phoneticPr fontId="40"/>
  </si>
  <si>
    <t>０１０</t>
    <phoneticPr fontId="40"/>
  </si>
  <si>
    <t>雄武町</t>
    <phoneticPr fontId="40"/>
  </si>
  <si>
    <t>島牧村</t>
    <phoneticPr fontId="40"/>
  </si>
  <si>
    <t>しままきむら</t>
    <phoneticPr fontId="40"/>
  </si>
  <si>
    <t>美瑛町</t>
    <phoneticPr fontId="40"/>
  </si>
  <si>
    <t>清水町</t>
    <phoneticPr fontId="40"/>
  </si>
  <si>
    <t>東神楽町</t>
    <phoneticPr fontId="40"/>
  </si>
  <si>
    <t>長沼町</t>
    <phoneticPr fontId="40"/>
  </si>
  <si>
    <t>びらとりちょう</t>
    <phoneticPr fontId="40"/>
  </si>
  <si>
    <t>ひがしかぐらちょう</t>
    <phoneticPr fontId="40"/>
  </si>
  <si>
    <t>いわないちょう</t>
    <phoneticPr fontId="40"/>
  </si>
  <si>
    <t>占冠村</t>
    <phoneticPr fontId="40"/>
  </si>
  <si>
    <t>平取町</t>
    <phoneticPr fontId="40"/>
  </si>
  <si>
    <t>東川町</t>
    <phoneticPr fontId="40"/>
  </si>
  <si>
    <t>岩見沢市</t>
    <phoneticPr fontId="40"/>
  </si>
  <si>
    <t>江別市</t>
    <phoneticPr fontId="40"/>
  </si>
  <si>
    <t>中富良野町</t>
    <phoneticPr fontId="40"/>
  </si>
  <si>
    <t>日高町</t>
    <phoneticPr fontId="40"/>
  </si>
  <si>
    <t>ひだかちょう</t>
    <phoneticPr fontId="40"/>
  </si>
  <si>
    <t>ち</t>
    <phoneticPr fontId="40"/>
  </si>
  <si>
    <t>う</t>
    <phoneticPr fontId="40"/>
  </si>
  <si>
    <t>歌志内市</t>
    <phoneticPr fontId="40"/>
  </si>
  <si>
    <t>積丹町</t>
    <phoneticPr fontId="40"/>
  </si>
  <si>
    <t>ぴっぷちょう</t>
    <phoneticPr fontId="40"/>
  </si>
  <si>
    <t>たかすちょう</t>
    <phoneticPr fontId="40"/>
  </si>
  <si>
    <t>浦臼町</t>
    <phoneticPr fontId="40"/>
  </si>
  <si>
    <t>うらうすちょう</t>
    <phoneticPr fontId="40"/>
  </si>
  <si>
    <t>すながわし</t>
    <phoneticPr fontId="40"/>
  </si>
  <si>
    <t>しゃりちょう</t>
    <phoneticPr fontId="40"/>
  </si>
  <si>
    <t>ほろのべちょう</t>
    <phoneticPr fontId="40"/>
  </si>
  <si>
    <t>うらかわちょう</t>
    <phoneticPr fontId="40"/>
  </si>
  <si>
    <t>初山別村</t>
    <phoneticPr fontId="40"/>
  </si>
  <si>
    <t>びふかちょう</t>
    <phoneticPr fontId="40"/>
  </si>
  <si>
    <t>えんがるちょう</t>
    <phoneticPr fontId="40"/>
  </si>
  <si>
    <t>浦幌町</t>
    <phoneticPr fontId="40"/>
  </si>
  <si>
    <t>うらほろちょう</t>
    <phoneticPr fontId="40"/>
  </si>
  <si>
    <t>共和町</t>
    <phoneticPr fontId="40"/>
  </si>
  <si>
    <t>しらおいちょう</t>
    <phoneticPr fontId="40"/>
  </si>
  <si>
    <t>美幌町</t>
    <phoneticPr fontId="40"/>
  </si>
  <si>
    <t>びほろちょう</t>
    <phoneticPr fontId="40"/>
  </si>
  <si>
    <t>雨竜町</t>
    <phoneticPr fontId="40"/>
  </si>
  <si>
    <t>黒松内町</t>
    <phoneticPr fontId="40"/>
  </si>
  <si>
    <t>ほくりゅうちょう</t>
    <phoneticPr fontId="40"/>
  </si>
  <si>
    <t>ちっぷべつちょう</t>
    <phoneticPr fontId="40"/>
  </si>
  <si>
    <t>白糠町</t>
    <phoneticPr fontId="40"/>
  </si>
  <si>
    <t>釧路市、釧路町、厚岸町、浜中町、標茶町、弟子屈町、鶴居村、白糠町</t>
    <phoneticPr fontId="40"/>
  </si>
  <si>
    <t>まっかりむら</t>
    <phoneticPr fontId="40"/>
  </si>
  <si>
    <t>くりやまちょう</t>
    <phoneticPr fontId="40"/>
  </si>
  <si>
    <t>え</t>
    <phoneticPr fontId="40"/>
  </si>
  <si>
    <t>知内町</t>
    <phoneticPr fontId="40"/>
  </si>
  <si>
    <t>しりうちちょう</t>
    <phoneticPr fontId="40"/>
  </si>
  <si>
    <t>枝幸町</t>
    <phoneticPr fontId="40"/>
  </si>
  <si>
    <t>しんしのつむら</t>
    <phoneticPr fontId="40"/>
  </si>
  <si>
    <t>深川市</t>
    <phoneticPr fontId="40"/>
  </si>
  <si>
    <t>えりも町</t>
    <phoneticPr fontId="40"/>
  </si>
  <si>
    <t>恵庭市</t>
    <phoneticPr fontId="40"/>
  </si>
  <si>
    <t>えにわし</t>
    <phoneticPr fontId="40"/>
  </si>
  <si>
    <t>中標津町</t>
    <phoneticPr fontId="40"/>
  </si>
  <si>
    <t>新得町</t>
    <phoneticPr fontId="40"/>
  </si>
  <si>
    <t>しんとくちょう</t>
    <phoneticPr fontId="40"/>
  </si>
  <si>
    <t>ふくしまちょう</t>
    <phoneticPr fontId="40"/>
  </si>
  <si>
    <t>えべつし</t>
    <phoneticPr fontId="40"/>
  </si>
  <si>
    <t>しんとつかわちょう</t>
    <phoneticPr fontId="40"/>
  </si>
  <si>
    <t>富良野市</t>
    <phoneticPr fontId="40"/>
  </si>
  <si>
    <t>ふらのし</t>
    <phoneticPr fontId="40"/>
  </si>
  <si>
    <t>新ひだか町</t>
    <phoneticPr fontId="40"/>
  </si>
  <si>
    <t>ふるびらちょう</t>
    <phoneticPr fontId="40"/>
  </si>
  <si>
    <t>遠軽町</t>
    <phoneticPr fontId="40"/>
  </si>
  <si>
    <t>寿都町</t>
    <phoneticPr fontId="40"/>
  </si>
  <si>
    <t>すっつちょう</t>
    <phoneticPr fontId="40"/>
  </si>
  <si>
    <t>か</t>
    <phoneticPr fontId="40"/>
  </si>
  <si>
    <t>上富良野町</t>
    <phoneticPr fontId="40"/>
  </si>
  <si>
    <t>へ</t>
    <phoneticPr fontId="40"/>
  </si>
  <si>
    <t>遠別町</t>
    <phoneticPr fontId="40"/>
  </si>
  <si>
    <t>くしろし</t>
    <phoneticPr fontId="40"/>
  </si>
  <si>
    <t>北斗市</t>
    <phoneticPr fontId="40"/>
  </si>
  <si>
    <t>苫小牧市、白老町、厚真町、安平町、むかわ町</t>
    <phoneticPr fontId="40"/>
  </si>
  <si>
    <t>北竜町</t>
    <phoneticPr fontId="40"/>
  </si>
  <si>
    <t>大空町</t>
    <phoneticPr fontId="40"/>
  </si>
  <si>
    <t>そ</t>
    <phoneticPr fontId="40"/>
  </si>
  <si>
    <t>てしおちょう</t>
    <phoneticPr fontId="40"/>
  </si>
  <si>
    <t>そうべつちょう</t>
    <phoneticPr fontId="40"/>
  </si>
  <si>
    <t>幌加内町</t>
    <phoneticPr fontId="40"/>
  </si>
  <si>
    <t>おくしりちょう</t>
    <phoneticPr fontId="40"/>
  </si>
  <si>
    <t>大樹町</t>
    <phoneticPr fontId="40"/>
  </si>
  <si>
    <t>幌延町</t>
    <phoneticPr fontId="40"/>
  </si>
  <si>
    <t>おこっぺちょう</t>
    <phoneticPr fontId="40"/>
  </si>
  <si>
    <t>苫前町</t>
    <phoneticPr fontId="40"/>
  </si>
  <si>
    <t>たきかわし</t>
    <phoneticPr fontId="40"/>
  </si>
  <si>
    <t>ま</t>
    <phoneticPr fontId="40"/>
  </si>
  <si>
    <t>幕別町</t>
    <phoneticPr fontId="40"/>
  </si>
  <si>
    <t>長万部町</t>
    <phoneticPr fontId="40"/>
  </si>
  <si>
    <t>おしゃまんべちょう</t>
    <phoneticPr fontId="40"/>
  </si>
  <si>
    <t>おたるし</t>
    <phoneticPr fontId="40"/>
  </si>
  <si>
    <t>真狩村</t>
    <phoneticPr fontId="40"/>
  </si>
  <si>
    <t>音威子府村</t>
    <phoneticPr fontId="40"/>
  </si>
  <si>
    <t>秩父別町</t>
    <phoneticPr fontId="40"/>
  </si>
  <si>
    <t>木古内町</t>
    <phoneticPr fontId="40"/>
  </si>
  <si>
    <t>松前町</t>
    <phoneticPr fontId="40"/>
  </si>
  <si>
    <t>まつまえちょう</t>
    <phoneticPr fontId="40"/>
  </si>
  <si>
    <t>音更町</t>
    <phoneticPr fontId="40"/>
  </si>
  <si>
    <t>おとふけちょう</t>
    <phoneticPr fontId="40"/>
  </si>
  <si>
    <t>ななえちょう</t>
    <phoneticPr fontId="40"/>
  </si>
  <si>
    <t>千歳市</t>
    <phoneticPr fontId="40"/>
  </si>
  <si>
    <t>ちとせし</t>
    <phoneticPr fontId="40"/>
  </si>
  <si>
    <t>三笠市</t>
    <phoneticPr fontId="40"/>
  </si>
  <si>
    <t>おとべちょう</t>
    <phoneticPr fontId="40"/>
  </si>
  <si>
    <t>みかさし</t>
    <phoneticPr fontId="40"/>
  </si>
  <si>
    <t>乙部町</t>
    <phoneticPr fontId="40"/>
  </si>
  <si>
    <t>つ</t>
    <phoneticPr fontId="40"/>
  </si>
  <si>
    <t>月形町</t>
    <phoneticPr fontId="40"/>
  </si>
  <si>
    <t>つきがたちょう</t>
    <phoneticPr fontId="40"/>
  </si>
  <si>
    <t>南富良野町</t>
    <phoneticPr fontId="40"/>
  </si>
  <si>
    <t>おびひろし</t>
    <phoneticPr fontId="40"/>
  </si>
  <si>
    <t>む</t>
    <phoneticPr fontId="40"/>
  </si>
  <si>
    <t>むかわちょう</t>
    <phoneticPr fontId="40"/>
  </si>
  <si>
    <t>鶴居村</t>
    <phoneticPr fontId="40"/>
  </si>
  <si>
    <t>上川町</t>
    <phoneticPr fontId="40"/>
  </si>
  <si>
    <t>かみかわちょう</t>
    <phoneticPr fontId="40"/>
  </si>
  <si>
    <t>ゆ</t>
    <phoneticPr fontId="40"/>
  </si>
  <si>
    <t>て</t>
    <phoneticPr fontId="40"/>
  </si>
  <si>
    <t>芽室町</t>
    <phoneticPr fontId="40"/>
  </si>
  <si>
    <t>かみしほろちょう</t>
    <phoneticPr fontId="40"/>
  </si>
  <si>
    <t>てしかがちょう</t>
    <phoneticPr fontId="40"/>
  </si>
  <si>
    <t>上砂川町</t>
    <phoneticPr fontId="40"/>
  </si>
  <si>
    <t>森町</t>
    <phoneticPr fontId="40"/>
  </si>
  <si>
    <t>紋別市</t>
    <phoneticPr fontId="40"/>
  </si>
  <si>
    <t>もんべつし</t>
    <phoneticPr fontId="40"/>
  </si>
  <si>
    <t>かみふらのちょう</t>
    <phoneticPr fontId="40"/>
  </si>
  <si>
    <t>とうやこちょう</t>
    <phoneticPr fontId="40"/>
  </si>
  <si>
    <t>や</t>
    <phoneticPr fontId="40"/>
  </si>
  <si>
    <t>やくもちょう</t>
    <phoneticPr fontId="40"/>
  </si>
  <si>
    <t>かもえないむら</t>
    <phoneticPr fontId="40"/>
  </si>
  <si>
    <t>苫小牧市</t>
    <phoneticPr fontId="40"/>
  </si>
  <si>
    <t>きこないちょう</t>
    <phoneticPr fontId="40"/>
  </si>
  <si>
    <t>とままえちょう</t>
    <phoneticPr fontId="40"/>
  </si>
  <si>
    <t>湧別町</t>
    <phoneticPr fontId="40"/>
  </si>
  <si>
    <t>ゆうべつちょう</t>
    <phoneticPr fontId="40"/>
  </si>
  <si>
    <t>北広島市</t>
    <phoneticPr fontId="40"/>
  </si>
  <si>
    <t>由仁町</t>
    <phoneticPr fontId="40"/>
  </si>
  <si>
    <t>ゆにちょう</t>
    <phoneticPr fontId="40"/>
  </si>
  <si>
    <t>きたみし</t>
    <phoneticPr fontId="40"/>
  </si>
  <si>
    <t>豊浦町</t>
    <phoneticPr fontId="40"/>
  </si>
  <si>
    <t>京極町</t>
    <phoneticPr fontId="40"/>
  </si>
  <si>
    <t>とようらちょう</t>
    <phoneticPr fontId="40"/>
  </si>
  <si>
    <t>よ</t>
    <phoneticPr fontId="40"/>
  </si>
  <si>
    <t>余市町</t>
    <phoneticPr fontId="40"/>
  </si>
  <si>
    <t>よいちちょう</t>
    <phoneticPr fontId="40"/>
  </si>
  <si>
    <t>豊頃町</t>
    <phoneticPr fontId="40"/>
  </si>
  <si>
    <t>ら</t>
    <phoneticPr fontId="40"/>
  </si>
  <si>
    <t>らうすちょう</t>
    <phoneticPr fontId="40"/>
  </si>
  <si>
    <t>きょうごくちょう</t>
    <phoneticPr fontId="40"/>
  </si>
  <si>
    <t>とよとみちょう</t>
    <phoneticPr fontId="40"/>
  </si>
  <si>
    <t>りしりふじちょう</t>
    <phoneticPr fontId="40"/>
  </si>
  <si>
    <t>蘭越町</t>
    <phoneticPr fontId="40"/>
  </si>
  <si>
    <t>らんこしちょう</t>
    <phoneticPr fontId="40"/>
  </si>
  <si>
    <t>きょうわちょう</t>
    <phoneticPr fontId="40"/>
  </si>
  <si>
    <t>な</t>
    <phoneticPr fontId="40"/>
  </si>
  <si>
    <t>り</t>
    <phoneticPr fontId="40"/>
  </si>
  <si>
    <t>陸別町</t>
    <phoneticPr fontId="40"/>
  </si>
  <si>
    <t>中川町</t>
    <phoneticPr fontId="40"/>
  </si>
  <si>
    <t>利尻町</t>
    <phoneticPr fontId="40"/>
  </si>
  <si>
    <t>なかさつないむら</t>
    <phoneticPr fontId="40"/>
  </si>
  <si>
    <t>利尻富士町</t>
    <phoneticPr fontId="40"/>
  </si>
  <si>
    <t>釧路町</t>
    <phoneticPr fontId="40"/>
  </si>
  <si>
    <t>くしろちょう</t>
    <phoneticPr fontId="40"/>
  </si>
  <si>
    <t>る</t>
    <phoneticPr fontId="40"/>
  </si>
  <si>
    <t>るすつむら</t>
    <phoneticPr fontId="40"/>
  </si>
  <si>
    <t>くっちゃんちょう</t>
    <phoneticPr fontId="40"/>
  </si>
  <si>
    <t>なかとんべつちょう</t>
    <phoneticPr fontId="40"/>
  </si>
  <si>
    <t>留萌市</t>
    <phoneticPr fontId="40"/>
  </si>
  <si>
    <t>るもいし</t>
    <phoneticPr fontId="40"/>
  </si>
  <si>
    <t>栗山町</t>
    <phoneticPr fontId="40"/>
  </si>
  <si>
    <t>ながぬまちょう</t>
    <phoneticPr fontId="40"/>
  </si>
  <si>
    <t>礼文町</t>
    <phoneticPr fontId="40"/>
  </si>
  <si>
    <t>くろまつないちょう</t>
    <phoneticPr fontId="40"/>
  </si>
  <si>
    <t>なかふらのちょう</t>
    <phoneticPr fontId="40"/>
  </si>
  <si>
    <t>わ</t>
    <phoneticPr fontId="40"/>
  </si>
  <si>
    <t>稚内市</t>
    <phoneticPr fontId="40"/>
  </si>
  <si>
    <t>わっかないし</t>
    <phoneticPr fontId="40"/>
  </si>
  <si>
    <t>訓子府町</t>
    <phoneticPr fontId="40"/>
  </si>
  <si>
    <t>くんねっぷちょう</t>
    <phoneticPr fontId="40"/>
  </si>
  <si>
    <t>七飯町</t>
    <phoneticPr fontId="40"/>
  </si>
  <si>
    <t>和寒町</t>
    <phoneticPr fontId="40"/>
  </si>
  <si>
    <t>わっさむちょう</t>
    <phoneticPr fontId="40"/>
  </si>
  <si>
    <t>け</t>
    <phoneticPr fontId="40"/>
  </si>
  <si>
    <t>けんぶちちょう</t>
    <phoneticPr fontId="40"/>
  </si>
  <si>
    <t>名寄市</t>
    <phoneticPr fontId="40"/>
  </si>
  <si>
    <t>他</t>
    <rPh sb="0" eb="1">
      <t>ホカ</t>
    </rPh>
    <phoneticPr fontId="40"/>
  </si>
  <si>
    <t>北海道外</t>
    <rPh sb="0" eb="2">
      <t>ホッカイ</t>
    </rPh>
    <rPh sb="2" eb="3">
      <t>ドウ</t>
    </rPh>
    <rPh sb="3" eb="4">
      <t>ガイ</t>
    </rPh>
    <phoneticPr fontId="40"/>
  </si>
  <si>
    <t>事務所コード一覧（コード順）</t>
    <rPh sb="0" eb="2">
      <t>ジム</t>
    </rPh>
    <rPh sb="2" eb="3">
      <t>ショ</t>
    </rPh>
    <rPh sb="6" eb="8">
      <t>イチラン</t>
    </rPh>
    <rPh sb="12" eb="13">
      <t>ジュン</t>
    </rPh>
    <phoneticPr fontId="40"/>
  </si>
  <si>
    <t>事務所
コード</t>
    <rPh sb="0" eb="2">
      <t>ジム</t>
    </rPh>
    <rPh sb="2" eb="3">
      <t>ショ</t>
    </rPh>
    <phoneticPr fontId="40"/>
  </si>
  <si>
    <t>事務所名</t>
    <rPh sb="0" eb="2">
      <t>ジム</t>
    </rPh>
    <rPh sb="2" eb="3">
      <t>ショ</t>
    </rPh>
    <rPh sb="3" eb="4">
      <t>メイ</t>
    </rPh>
    <phoneticPr fontId="40"/>
  </si>
  <si>
    <t>札幌道税事務所</t>
    <rPh sb="0" eb="2">
      <t>サッポロ</t>
    </rPh>
    <rPh sb="2" eb="4">
      <t>ドウゼイ</t>
    </rPh>
    <rPh sb="4" eb="6">
      <t>ジム</t>
    </rPh>
    <rPh sb="6" eb="7">
      <t>ショ</t>
    </rPh>
    <phoneticPr fontId="40"/>
  </si>
  <si>
    <t>札幌市、北海道外</t>
    <rPh sb="0" eb="3">
      <t>サッポロシ</t>
    </rPh>
    <rPh sb="4" eb="6">
      <t>ホッカイ</t>
    </rPh>
    <rPh sb="6" eb="7">
      <t>ドウ</t>
    </rPh>
    <rPh sb="7" eb="8">
      <t>ガイ</t>
    </rPh>
    <phoneticPr fontId="40"/>
  </si>
  <si>
    <t>江別市、千歳市、恵庭市、北広島市、石狩市、当別町、新篠津村</t>
    <phoneticPr fontId="40"/>
  </si>
  <si>
    <t>共和町、岩内町、泊村、神恵内村</t>
    <phoneticPr fontId="40"/>
  </si>
  <si>
    <t>小樽道税事務所</t>
    <phoneticPr fontId="40"/>
  </si>
  <si>
    <t>小樽市、積丹町、古平町、仁木町、余市町、赤井川村</t>
    <phoneticPr fontId="40"/>
  </si>
  <si>
    <t>夕張市、岩見沢市、美唄市、芦別市、赤平市、三笠市、滝川市、砂川市、歌志内市、南幌町、</t>
    <phoneticPr fontId="40"/>
  </si>
  <si>
    <t>奈井江町、上砂川町、由仁町、長沼町、栗山町、月形町、浦臼町、新十津川町</t>
    <phoneticPr fontId="40"/>
  </si>
  <si>
    <t>深川道税事務所</t>
    <phoneticPr fontId="40"/>
  </si>
  <si>
    <t>旭川市、富良野市、鷹栖町、東神楽町、当麻町、比布町、愛別町、上川町、東川町、美瑛町、</t>
    <phoneticPr fontId="40"/>
  </si>
  <si>
    <t>士別市、名寄市、和寒町、剣淵町、下川町、美深町、音威子府村、中川町</t>
    <phoneticPr fontId="40"/>
  </si>
  <si>
    <t>留萌市、増毛町、小平町、苫前町、羽幌町、初山別村、遠別町、天塩町</t>
    <phoneticPr fontId="40"/>
  </si>
  <si>
    <t>稚内市、猿払村、浜頓別町、中頓別町、枝幸町、豊富町、礼文町、利尻町、利尻富士町、幌延町</t>
    <phoneticPr fontId="40"/>
  </si>
  <si>
    <t>北見市、訓子府町、置戸町、佐呂間町、遠軽町</t>
    <phoneticPr fontId="40"/>
  </si>
  <si>
    <t>紋別道税事務所</t>
    <rPh sb="0" eb="2">
      <t>モンベツ</t>
    </rPh>
    <rPh sb="2" eb="4">
      <t>ドウゼイ</t>
    </rPh>
    <rPh sb="4" eb="6">
      <t>ジム</t>
    </rPh>
    <rPh sb="6" eb="7">
      <t>ショ</t>
    </rPh>
    <phoneticPr fontId="40"/>
  </si>
  <si>
    <t>日高町、平取町、新冠町、浦河町、様似町、えりも町、新ひだか町</t>
    <phoneticPr fontId="40"/>
  </si>
  <si>
    <t>帯広市、音更町、士幌町、上士幌町、鹿追町、新得町、清水町、芽室町、中札内村、更別村、大樹町、</t>
    <phoneticPr fontId="40"/>
  </si>
  <si>
    <t>広尾町、幕別町、池田町、豊頃町、本別町、足寄町、陸別町、浦幌町</t>
    <phoneticPr fontId="40"/>
  </si>
  <si>
    <t>根室市、別海町、中標津町､標津町、羅臼町</t>
    <phoneticPr fontId="40"/>
  </si>
  <si>
    <t xml:space="preserve">１　地方税法第20条の４
　の２第２項及び第56
　条、第64条、第65条、
　第72条の44、第72条の
　45又は第72条45の２並
　びに附則第３条の２
　（平成25年12月31日ま
　での期間については地
  方税法の一部を改正す
　る法律（平成25年法律
　第３号）第１条による
　改正前の地方税法附則
　第３条の２、平成26年
　１月１日から令和２年
　12月31日までの期間に
　ついては地方税法等の
　一部を改正する法律
 (令和２年法律第５号)
　の規定により延滞金額
　が加算される場合は、
　本税と併せて納めてく
　ださい。この場合にお
　ける年当たりの割合
　は、閏年の日を含む期
　間についても、365日
　当たりの割合です。
</t>
    <rPh sb="138" eb="139">
      <t>ダイ</t>
    </rPh>
    <rPh sb="140" eb="141">
      <t>ジョウ</t>
    </rPh>
    <rPh sb="164" eb="166">
      <t>ヘイセイ</t>
    </rPh>
    <rPh sb="168" eb="169">
      <t>ネン</t>
    </rPh>
    <rPh sb="172" eb="173">
      <t>ガツ</t>
    </rPh>
    <rPh sb="174" eb="175">
      <t>ニチ</t>
    </rPh>
    <rPh sb="177" eb="179">
      <t>レイワ</t>
    </rPh>
    <rPh sb="180" eb="181">
      <t>ネン</t>
    </rPh>
    <rPh sb="185" eb="186">
      <t>ガツ</t>
    </rPh>
    <rPh sb="188" eb="189">
      <t>ニチ</t>
    </rPh>
    <rPh sb="192" eb="194">
      <t>キカン</t>
    </rPh>
    <rPh sb="201" eb="204">
      <t>チホウゼイ</t>
    </rPh>
    <rPh sb="204" eb="205">
      <t>ホウ</t>
    </rPh>
    <rPh sb="205" eb="206">
      <t>トウ</t>
    </rPh>
    <rPh sb="209" eb="211">
      <t>イチブ</t>
    </rPh>
    <rPh sb="212" eb="214">
      <t>カイセイ</t>
    </rPh>
    <rPh sb="216" eb="218">
      <t>ホウリツ</t>
    </rPh>
    <rPh sb="221" eb="223">
      <t>レイワ</t>
    </rPh>
    <rPh sb="224" eb="225">
      <t>ネン</t>
    </rPh>
    <rPh sb="225" eb="227">
      <t>ホウリツ</t>
    </rPh>
    <rPh sb="227" eb="228">
      <t>ダイ</t>
    </rPh>
    <rPh sb="229" eb="230">
      <t>ゴウ</t>
    </rPh>
    <phoneticPr fontId="40"/>
  </si>
  <si>
    <t>２　延滞金の確定金額に
　100円未満の端数がある
　とき、又はその全額が
　1,000円未満であるとき
　は、その端数金額又は
　その 全額を切り捨てま
  す。</t>
    <phoneticPr fontId="40"/>
  </si>
  <si>
    <t>091　北見道税事務所</t>
  </si>
  <si>
    <t>092　紋別道税事務所</t>
  </si>
  <si>
    <t>130　釧路総合振興局</t>
  </si>
  <si>
    <t>140　根室振興局</t>
  </si>
  <si>
    <t>ゆうちょ銀行
小樽貯金事務センター
（〒047-8794）</t>
    <rPh sb="4" eb="6">
      <t>ギンコウ</t>
    </rPh>
    <rPh sb="7" eb="9">
      <t>オタル</t>
    </rPh>
    <rPh sb="9" eb="11">
      <t>チョキン</t>
    </rPh>
    <rPh sb="11" eb="13">
      <t>ジム</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</si>
</sst>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0000000"/>
    <numFmt numFmtId="179" formatCode="yyyy&quot;年&quot;mm&quot;月&quot;dd&quot;日&quot;;@"/>
    <numFmt numFmtId="180" formatCode="[$-411]ggge&quot;年&quot;mm&quot;月&quot;dd&quot;日&quot;;@"/>
  </numFmts>
  <fonts count="48">
    <font>
      <sz val="11"/>
      <name val="ＭＳ Ｐゴシック"/>
      <family val="3"/>
      <charset val="128"/>
    </font>
    <font>
      <b/>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sz val="18"/>
      <name val="ＭＳ Ｐゴシック"/>
      <family val="3"/>
      <charset val="128"/>
    </font>
    <font>
      <b/>
      <sz val="11"/>
      <color indexed="9"/>
      <name val="ＭＳ Ｐゴシック"/>
      <family val="3"/>
      <charset val="128"/>
    </font>
    <font>
      <u/>
      <sz val="11"/>
      <name val="ＭＳ Ｐゴシック"/>
      <family val="3"/>
      <charset val="128"/>
    </font>
    <font>
      <b/>
      <sz val="15"/>
      <name val="ＭＳ Ｐゴシック"/>
      <family val="3"/>
      <charset val="128"/>
    </font>
    <font>
      <b/>
      <sz val="13"/>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10"/>
      <name val="ＭＳ Ｐゴシック"/>
      <family val="3"/>
      <charset val="128"/>
    </font>
    <font>
      <b/>
      <sz val="11"/>
      <name val="ＭＳ ゴシック"/>
      <family val="3"/>
      <charset val="128"/>
    </font>
    <font>
      <sz val="12"/>
      <name val="Arial"/>
      <family val="2"/>
    </font>
    <font>
      <sz val="9"/>
      <name val="ＭＳ Ｐゴシック"/>
      <family val="3"/>
      <charset val="128"/>
    </font>
    <font>
      <b/>
      <sz val="9"/>
      <name val="ＭＳ Ｐゴシック"/>
      <family val="3"/>
      <charset val="128"/>
    </font>
    <font>
      <sz val="11"/>
      <name val="ＭＳ ゴシック"/>
      <family val="3"/>
      <charset val="128"/>
    </font>
    <font>
      <sz val="11"/>
      <name val="HGS創英角ﾎﾟｯﾌﾟ体"/>
      <family val="3"/>
      <charset val="128"/>
    </font>
    <font>
      <sz val="11"/>
      <name val="HGｺﾞｼｯｸM"/>
      <family val="3"/>
      <charset val="128"/>
    </font>
    <font>
      <sz val="11"/>
      <name val="ＭＳ 明朝"/>
      <family val="1"/>
      <charset val="128"/>
    </font>
    <font>
      <sz val="10.5"/>
      <name val="ＭＳ 明朝"/>
      <family val="1"/>
      <charset val="128"/>
    </font>
    <font>
      <sz val="6"/>
      <name val="ＭＳ 明朝"/>
      <family val="1"/>
      <charset val="128"/>
    </font>
    <font>
      <b/>
      <sz val="14"/>
      <name val="ＭＳ Ｐゴシック"/>
      <family val="3"/>
      <charset val="128"/>
    </font>
    <font>
      <sz val="9"/>
      <name val="ＭＳ 明朝"/>
      <family val="1"/>
      <charset val="128"/>
    </font>
    <font>
      <sz val="7"/>
      <name val="ＭＳ 明朝"/>
      <family val="1"/>
      <charset val="128"/>
    </font>
    <font>
      <sz val="16"/>
      <name val="ＭＳ Ｐゴシック"/>
      <family val="3"/>
      <charset val="128"/>
    </font>
    <font>
      <sz val="14"/>
      <name val="ＭＳ Ｐゴシック"/>
      <family val="3"/>
      <charset val="128"/>
    </font>
    <font>
      <sz val="12"/>
      <name val="ＭＳ Ｐゴシック"/>
      <family val="3"/>
      <charset val="128"/>
    </font>
    <font>
      <sz val="14"/>
      <color indexed="8"/>
      <name val="ＭＳ Ｐゴシック"/>
      <family val="3"/>
      <charset val="128"/>
    </font>
    <font>
      <sz val="8"/>
      <name val="ＭＳ 明朝"/>
      <family val="1"/>
      <charset val="128"/>
    </font>
    <font>
      <b/>
      <sz val="20"/>
      <name val="ＭＳ Ｐゴシック"/>
      <family val="3"/>
      <charset val="128"/>
    </font>
    <font>
      <sz val="12"/>
      <name val="ＭＳ 明朝"/>
      <family val="1"/>
      <charset val="128"/>
    </font>
    <font>
      <sz val="24"/>
      <name val="ＭＳ Ｐゴシック"/>
      <family val="3"/>
      <charset val="128"/>
    </font>
    <font>
      <sz val="10"/>
      <name val="HGｺﾞｼｯｸM"/>
      <family val="3"/>
      <charset val="128"/>
    </font>
    <font>
      <sz val="20"/>
      <name val="HGｺﾞｼｯｸM"/>
      <family val="3"/>
      <charset val="128"/>
    </font>
    <font>
      <b/>
      <sz val="10"/>
      <name val="HGｺﾞｼｯｸM"/>
      <family val="3"/>
      <charset val="128"/>
    </font>
    <font>
      <sz val="8"/>
      <name val="HGｺﾞｼｯｸM"/>
      <family val="3"/>
      <charset val="128"/>
    </font>
    <font>
      <b/>
      <sz val="11"/>
      <name val="HGｺﾞｼｯｸM"/>
      <family val="3"/>
      <charset val="128"/>
    </font>
    <font>
      <sz val="11"/>
      <name val="HGPｺﾞｼｯｸM"/>
      <family val="3"/>
      <charset val="128"/>
    </font>
    <font>
      <sz val="6"/>
      <name val="ＭＳ Ｐゴシック"/>
      <family val="3"/>
      <charset val="128"/>
    </font>
    <font>
      <sz val="11"/>
      <name val="MS P ゴシック"/>
      <family val="3"/>
      <charset val="128"/>
    </font>
    <font>
      <b/>
      <sz val="11"/>
      <color indexed="10"/>
      <name val="ＭＳ ゴシック"/>
      <family val="3"/>
      <charset val="128"/>
    </font>
    <font>
      <sz val="11"/>
      <color indexed="10"/>
      <name val="HGｺﾞｼｯｸM"/>
      <family val="3"/>
      <charset val="128"/>
    </font>
    <font>
      <sz val="5.5"/>
      <name val="ＭＳ 明朝"/>
      <family val="1"/>
      <charset val="128"/>
    </font>
    <font>
      <sz val="11"/>
      <name val="ＭＳ Ｐゴシック"/>
      <family val="3"/>
      <charset val="128"/>
    </font>
    <font>
      <sz val="10"/>
      <name val="ＭＳ 明朝"/>
      <family val="1"/>
      <charset val="128"/>
    </font>
    <font>
      <sz val="10"/>
      <name val="ＭＳ Ｐゴシック"/>
      <family val="3"/>
      <charset val="128"/>
    </font>
  </fonts>
  <fills count="2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theme="0" tint="-4.9989318521683403E-2"/>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4" fillId="10" borderId="0" applyNumberFormat="0" applyBorder="0" applyAlignment="0" applyProtection="0">
      <alignment vertical="center"/>
    </xf>
    <xf numFmtId="0" fontId="4" fillId="7" borderId="0" applyNumberFormat="0" applyBorder="0" applyAlignment="0" applyProtection="0">
      <alignment vertical="center"/>
    </xf>
    <xf numFmtId="0" fontId="4" fillId="9" borderId="0" applyNumberFormat="0" applyBorder="0" applyAlignment="0" applyProtection="0">
      <alignment vertical="center"/>
    </xf>
    <xf numFmtId="0" fontId="4" fillId="7"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5" fillId="0" borderId="0" applyNumberFormat="0" applyFill="0" applyBorder="0" applyAlignment="0" applyProtection="0">
      <alignment vertical="center"/>
    </xf>
    <xf numFmtId="0" fontId="6" fillId="14" borderId="1" applyNumberFormat="0" applyAlignment="0" applyProtection="0">
      <alignment vertical="center"/>
    </xf>
    <xf numFmtId="0" fontId="45" fillId="8" borderId="0" applyNumberFormat="0" applyBorder="0" applyAlignment="0" applyProtection="0">
      <alignment vertical="center"/>
    </xf>
    <xf numFmtId="0" fontId="7" fillId="0" borderId="0" applyNumberFormat="0" applyFill="0" applyBorder="0" applyAlignment="0" applyProtection="0">
      <alignment vertical="center"/>
    </xf>
    <xf numFmtId="0" fontId="45" fillId="3" borderId="2" applyNumberFormat="0" applyFont="0" applyAlignment="0" applyProtection="0">
      <alignment vertical="center"/>
    </xf>
    <xf numFmtId="0" fontId="45" fillId="0" borderId="3" applyNumberFormat="0" applyFill="0" applyAlignment="0" applyProtection="0">
      <alignment vertical="center"/>
    </xf>
    <xf numFmtId="0" fontId="45" fillId="18" borderId="0" applyNumberFormat="0" applyBorder="0" applyAlignment="0" applyProtection="0">
      <alignment vertical="center"/>
    </xf>
    <xf numFmtId="0" fontId="1" fillId="4" borderId="4" applyNumberFormat="0" applyAlignment="0" applyProtection="0">
      <alignment vertical="center"/>
    </xf>
    <xf numFmtId="0" fontId="10" fillId="0" borderId="0" applyNumberFormat="0" applyFill="0" applyBorder="0" applyAlignment="0" applyProtection="0">
      <alignment vertical="center"/>
    </xf>
    <xf numFmtId="38" fontId="45" fillId="0" borderId="0" applyFont="0" applyFill="0" applyBorder="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 fillId="4" borderId="9" applyNumberFormat="0" applyAlignment="0" applyProtection="0">
      <alignment vertical="center"/>
    </xf>
    <xf numFmtId="0" fontId="2" fillId="0" borderId="0" applyNumberFormat="0" applyFill="0" applyBorder="0" applyAlignment="0" applyProtection="0">
      <alignment vertical="center"/>
    </xf>
    <xf numFmtId="0" fontId="45" fillId="7" borderId="4" applyNumberFormat="0" applyAlignment="0" applyProtection="0">
      <alignment vertical="center"/>
    </xf>
    <xf numFmtId="0" fontId="45" fillId="0" borderId="0"/>
    <xf numFmtId="0" fontId="45" fillId="6" borderId="0" applyNumberFormat="0" applyBorder="0" applyAlignment="0" applyProtection="0">
      <alignment vertical="center"/>
    </xf>
  </cellStyleXfs>
  <cellXfs count="398">
    <xf numFmtId="0" fontId="0" fillId="0" borderId="0" xfId="0" applyAlignment="1">
      <alignment vertical="center"/>
    </xf>
    <xf numFmtId="0" fontId="0" fillId="0" borderId="0" xfId="0" applyAlignment="1" applyProtection="1">
      <alignment vertical="center"/>
    </xf>
    <xf numFmtId="0" fontId="0" fillId="0" borderId="0" xfId="0" applyAlignment="1" applyProtection="1">
      <alignment horizontal="center" vertical="center"/>
    </xf>
    <xf numFmtId="56" fontId="0" fillId="0" borderId="0" xfId="0" applyNumberFormat="1" applyAlignment="1" applyProtection="1">
      <alignment vertical="center"/>
    </xf>
    <xf numFmtId="176" fontId="0" fillId="0" borderId="0" xfId="0" applyNumberFormat="1" applyAlignment="1" applyProtection="1">
      <alignment vertical="center"/>
    </xf>
    <xf numFmtId="176"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177" fontId="0" fillId="0" borderId="0" xfId="0" applyNumberFormat="1" applyAlignment="1" applyProtection="1">
      <alignment vertical="center"/>
    </xf>
    <xf numFmtId="0" fontId="12" fillId="0" borderId="10" xfId="0" applyFont="1" applyBorder="1" applyAlignment="1" applyProtection="1">
      <alignment vertical="center"/>
    </xf>
    <xf numFmtId="0" fontId="0" fillId="0" borderId="0" xfId="0" quotePrefix="1" applyAlignment="1" applyProtection="1">
      <alignment horizontal="center" vertical="center"/>
    </xf>
    <xf numFmtId="0" fontId="0" fillId="0" borderId="0" xfId="0" quotePrefix="1" applyAlignment="1" applyProtection="1">
      <alignment horizontal="left" vertical="center"/>
    </xf>
    <xf numFmtId="0" fontId="12" fillId="0" borderId="11" xfId="0" applyFont="1" applyBorder="1" applyAlignment="1" applyProtection="1">
      <alignment vertical="center"/>
    </xf>
    <xf numFmtId="0" fontId="0" fillId="8" borderId="12" xfId="0" applyFill="1" applyBorder="1" applyAlignment="1" applyProtection="1">
      <alignment horizontal="center" vertical="center"/>
    </xf>
    <xf numFmtId="49" fontId="0" fillId="0" borderId="0" xfId="0" applyNumberFormat="1" applyAlignment="1" applyProtection="1">
      <alignment vertical="center"/>
    </xf>
    <xf numFmtId="179" fontId="1" fillId="6" borderId="13" xfId="0" applyNumberFormat="1" applyFont="1" applyFill="1" applyBorder="1" applyAlignment="1" applyProtection="1">
      <alignment horizontal="center" vertical="center"/>
      <protection locked="0"/>
    </xf>
    <xf numFmtId="177" fontId="13" fillId="6" borderId="12" xfId="0" applyNumberFormat="1" applyFont="1" applyFill="1" applyBorder="1" applyAlignment="1" applyProtection="1">
      <alignment horizontal="center" vertical="center"/>
      <protection locked="0"/>
    </xf>
    <xf numFmtId="180" fontId="0" fillId="0" borderId="0" xfId="0" applyNumberFormat="1" applyAlignment="1" applyProtection="1">
      <alignment horizontal="center" vertical="center"/>
    </xf>
    <xf numFmtId="178" fontId="0" fillId="0" borderId="0" xfId="0" applyNumberFormat="1" applyAlignment="1" applyProtection="1">
      <alignment horizontal="center" vertical="center"/>
    </xf>
    <xf numFmtId="0" fontId="0" fillId="8" borderId="12" xfId="0" quotePrefix="1" applyFill="1" applyBorder="1" applyAlignment="1" applyProtection="1">
      <alignment horizontal="center" vertical="center"/>
    </xf>
    <xf numFmtId="38" fontId="14" fillId="0" borderId="0" xfId="34" applyFont="1" applyAlignment="1" applyProtection="1">
      <alignment vertical="center"/>
    </xf>
    <xf numFmtId="0" fontId="12" fillId="0" borderId="11" xfId="0" applyFont="1" applyBorder="1" applyAlignment="1" applyProtection="1">
      <alignment vertical="center" wrapText="1"/>
    </xf>
    <xf numFmtId="0" fontId="0" fillId="0" borderId="0" xfId="0" applyAlignment="1" applyProtection="1">
      <alignment vertical="center" wrapText="1"/>
    </xf>
    <xf numFmtId="0" fontId="17" fillId="0" borderId="0" xfId="0" applyFont="1" applyAlignment="1" applyProtection="1">
      <alignment vertical="center"/>
    </xf>
    <xf numFmtId="0" fontId="17" fillId="0" borderId="0" xfId="0" applyFont="1" applyAlignment="1" applyProtection="1">
      <alignment vertical="center" wrapText="1"/>
    </xf>
    <xf numFmtId="0" fontId="0" fillId="2" borderId="14" xfId="0" applyFill="1" applyBorder="1" applyAlignment="1" applyProtection="1">
      <alignment vertical="center"/>
    </xf>
    <xf numFmtId="0" fontId="18" fillId="2" borderId="15" xfId="0" applyFont="1" applyFill="1" applyBorder="1" applyAlignment="1" applyProtection="1">
      <alignment vertical="center"/>
    </xf>
    <xf numFmtId="0" fontId="0" fillId="2" borderId="15" xfId="0" applyFill="1" applyBorder="1" applyAlignment="1" applyProtection="1">
      <alignment vertical="center"/>
    </xf>
    <xf numFmtId="0" fontId="0" fillId="2" borderId="16" xfId="0" applyFill="1" applyBorder="1" applyAlignment="1" applyProtection="1">
      <alignment vertical="center"/>
    </xf>
    <xf numFmtId="0" fontId="0" fillId="2" borderId="17" xfId="0" applyFill="1" applyBorder="1" applyAlignment="1" applyProtection="1">
      <alignment vertical="center"/>
    </xf>
    <xf numFmtId="0" fontId="17" fillId="2" borderId="0" xfId="0" applyFont="1" applyFill="1" applyBorder="1" applyAlignment="1" applyProtection="1">
      <alignment vertical="center"/>
    </xf>
    <xf numFmtId="0" fontId="0" fillId="2" borderId="0" xfId="0" applyFill="1" applyBorder="1" applyAlignment="1" applyProtection="1">
      <alignment vertical="center"/>
    </xf>
    <xf numFmtId="0" fontId="0" fillId="2" borderId="18" xfId="0" applyFill="1" applyBorder="1" applyAlignment="1" applyProtection="1">
      <alignment vertical="center"/>
    </xf>
    <xf numFmtId="0" fontId="0" fillId="0" borderId="0" xfId="0" applyFill="1" applyBorder="1" applyAlignment="1" applyProtection="1">
      <alignment vertical="center"/>
    </xf>
    <xf numFmtId="0" fontId="7" fillId="0" borderId="0" xfId="28" applyAlignment="1" applyProtection="1">
      <alignment horizontal="left" vertical="center" indent="2"/>
    </xf>
    <xf numFmtId="179" fontId="0" fillId="0" borderId="0" xfId="0" applyNumberFormat="1" applyAlignment="1" applyProtection="1">
      <alignment horizontal="center" vertical="center"/>
    </xf>
    <xf numFmtId="0" fontId="0" fillId="0" borderId="0" xfId="0" applyNumberFormat="1" applyAlignment="1" applyProtection="1">
      <alignment vertical="center"/>
    </xf>
    <xf numFmtId="0" fontId="0" fillId="2" borderId="19" xfId="0" applyFill="1" applyBorder="1" applyAlignment="1" applyProtection="1">
      <alignment vertical="center"/>
    </xf>
    <xf numFmtId="0" fontId="17" fillId="2" borderId="20" xfId="0" applyFont="1" applyFill="1" applyBorder="1" applyAlignment="1" applyProtection="1">
      <alignment vertical="top"/>
    </xf>
    <xf numFmtId="0" fontId="0" fillId="2" borderId="20" xfId="0" applyFill="1" applyBorder="1" applyAlignment="1" applyProtection="1">
      <alignment vertical="center"/>
    </xf>
    <xf numFmtId="0" fontId="0" fillId="2" borderId="21" xfId="0" applyFill="1" applyBorder="1" applyAlignment="1" applyProtection="1">
      <alignment vertical="center"/>
    </xf>
    <xf numFmtId="0" fontId="0" fillId="6" borderId="14" xfId="0" applyFill="1" applyBorder="1" applyAlignment="1" applyProtection="1">
      <alignment vertical="center"/>
    </xf>
    <xf numFmtId="0" fontId="18" fillId="6" borderId="15" xfId="0" applyFont="1" applyFill="1" applyBorder="1" applyAlignment="1" applyProtection="1">
      <alignment vertical="center"/>
    </xf>
    <xf numFmtId="0" fontId="0" fillId="6" borderId="15" xfId="0" applyFill="1" applyBorder="1" applyAlignment="1" applyProtection="1">
      <alignment vertical="center"/>
    </xf>
    <xf numFmtId="0" fontId="0" fillId="6" borderId="16" xfId="0" applyFill="1" applyBorder="1" applyAlignment="1" applyProtection="1">
      <alignment vertical="center"/>
    </xf>
    <xf numFmtId="0" fontId="0" fillId="6" borderId="17" xfId="0" applyFill="1" applyBorder="1" applyAlignment="1" applyProtection="1">
      <alignment vertical="center"/>
    </xf>
    <xf numFmtId="0" fontId="0" fillId="6" borderId="0" xfId="0" applyFill="1" applyBorder="1" applyAlignment="1" applyProtection="1">
      <alignment vertical="center"/>
    </xf>
    <xf numFmtId="0" fontId="0" fillId="6" borderId="18" xfId="0" applyFill="1" applyBorder="1" applyAlignment="1" applyProtection="1">
      <alignment vertical="center"/>
    </xf>
    <xf numFmtId="0" fontId="0" fillId="0" borderId="0" xfId="0" applyFill="1" applyAlignment="1" applyProtection="1">
      <alignment vertical="center"/>
    </xf>
    <xf numFmtId="0" fontId="15" fillId="6" borderId="0" xfId="0" applyFont="1" applyFill="1" applyBorder="1" applyAlignment="1" applyProtection="1">
      <alignment vertical="center"/>
    </xf>
    <xf numFmtId="0" fontId="19" fillId="6" borderId="0" xfId="0" applyFont="1" applyFill="1" applyBorder="1" applyAlignment="1" applyProtection="1">
      <alignment vertical="center"/>
    </xf>
    <xf numFmtId="0" fontId="17" fillId="6" borderId="0" xfId="0" applyFont="1" applyFill="1" applyBorder="1" applyAlignment="1" applyProtection="1">
      <alignment vertical="center"/>
    </xf>
    <xf numFmtId="0" fontId="0" fillId="6" borderId="19" xfId="0" applyFill="1" applyBorder="1" applyAlignment="1" applyProtection="1">
      <alignment vertical="center"/>
    </xf>
    <xf numFmtId="0" fontId="17" fillId="6" borderId="20" xfId="0" applyFont="1" applyFill="1" applyBorder="1" applyAlignment="1" applyProtection="1">
      <alignment vertical="center"/>
    </xf>
    <xf numFmtId="0" fontId="0" fillId="6" borderId="20" xfId="0" applyFill="1" applyBorder="1" applyAlignment="1" applyProtection="1">
      <alignment vertical="center"/>
    </xf>
    <xf numFmtId="0" fontId="0" fillId="6" borderId="21" xfId="0" applyFill="1" applyBorder="1" applyAlignment="1" applyProtection="1">
      <alignment vertical="center"/>
    </xf>
    <xf numFmtId="0" fontId="0" fillId="0" borderId="22" xfId="0" applyBorder="1" applyAlignment="1">
      <alignment vertical="center"/>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0" fillId="0" borderId="0" xfId="0" applyBorder="1" applyAlignment="1">
      <alignment vertical="center"/>
    </xf>
    <xf numFmtId="0" fontId="21" fillId="0" borderId="17" xfId="0" applyFont="1" applyBorder="1" applyAlignment="1">
      <alignment horizontal="center" vertical="top" wrapText="1"/>
    </xf>
    <xf numFmtId="0" fontId="21" fillId="0" borderId="0" xfId="0" applyFont="1" applyBorder="1" applyAlignment="1">
      <alignment horizontal="center" vertical="top" wrapText="1"/>
    </xf>
    <xf numFmtId="0" fontId="21" fillId="0" borderId="18" xfId="0" applyFont="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7" fillId="0" borderId="0" xfId="0" applyFont="1" applyBorder="1" applyAlignment="1">
      <alignment horizontal="center" shrinkToFit="1"/>
    </xf>
    <xf numFmtId="0" fontId="28" fillId="0" borderId="31" xfId="0" applyFont="1" applyBorder="1" applyAlignment="1">
      <alignment horizontal="center"/>
    </xf>
    <xf numFmtId="0" fontId="28" fillId="0" borderId="0" xfId="0" applyFont="1" applyBorder="1" applyAlignment="1">
      <alignment horizontal="center"/>
    </xf>
    <xf numFmtId="0" fontId="28" fillId="0" borderId="24" xfId="0" applyFont="1" applyBorder="1" applyAlignment="1">
      <alignment horizontal="center"/>
    </xf>
    <xf numFmtId="0" fontId="23" fillId="0" borderId="31" xfId="0" applyFont="1" applyBorder="1" applyAlignment="1">
      <alignment horizontal="center"/>
    </xf>
    <xf numFmtId="0" fontId="23" fillId="0" borderId="0" xfId="0" applyFont="1" applyBorder="1" applyAlignment="1">
      <alignment horizontal="center"/>
    </xf>
    <xf numFmtId="0" fontId="23" fillId="0" borderId="24" xfId="0" applyFont="1" applyBorder="1" applyAlignment="1">
      <alignment horizontal="center"/>
    </xf>
    <xf numFmtId="0" fontId="29" fillId="0" borderId="23" xfId="0" applyFont="1" applyBorder="1" applyAlignment="1">
      <alignment horizontal="center" shrinkToFit="1"/>
    </xf>
    <xf numFmtId="0" fontId="28" fillId="0" borderId="23" xfId="0" applyFont="1" applyBorder="1" applyAlignment="1">
      <alignment horizontal="center"/>
    </xf>
    <xf numFmtId="0" fontId="23" fillId="0" borderId="23" xfId="0" applyFont="1" applyBorder="1" applyAlignment="1">
      <alignment horizontal="center"/>
    </xf>
    <xf numFmtId="0" fontId="27" fillId="0" borderId="23" xfId="0" applyFont="1" applyBorder="1" applyAlignment="1">
      <alignment horizontal="center" shrinkToFit="1"/>
    </xf>
    <xf numFmtId="0" fontId="0" fillId="0" borderId="25" xfId="0" applyBorder="1" applyAlignment="1">
      <alignment horizontal="center" vertical="center"/>
    </xf>
    <xf numFmtId="0" fontId="1" fillId="0" borderId="25" xfId="0" applyFont="1" applyBorder="1" applyAlignment="1">
      <alignment vertical="center"/>
    </xf>
    <xf numFmtId="14" fontId="23" fillId="0" borderId="31" xfId="0" applyNumberFormat="1" applyFont="1" applyBorder="1" applyAlignment="1">
      <alignment horizontal="center"/>
    </xf>
    <xf numFmtId="0" fontId="0" fillId="0" borderId="32" xfId="0" applyBorder="1" applyAlignment="1">
      <alignment vertical="center"/>
    </xf>
    <xf numFmtId="0" fontId="0" fillId="0" borderId="18" xfId="0" applyBorder="1" applyAlignment="1">
      <alignment vertical="center"/>
    </xf>
    <xf numFmtId="0" fontId="20" fillId="0" borderId="0" xfId="0" applyFont="1" applyAlignment="1">
      <alignment vertical="center"/>
    </xf>
    <xf numFmtId="0" fontId="0" fillId="0" borderId="33" xfId="0" applyBorder="1" applyAlignment="1">
      <alignment vertical="center"/>
    </xf>
    <xf numFmtId="0" fontId="20" fillId="0" borderId="33" xfId="0" applyFont="1" applyBorder="1" applyAlignment="1">
      <alignment vertical="center"/>
    </xf>
    <xf numFmtId="0" fontId="0" fillId="0" borderId="34" xfId="0" applyBorder="1" applyAlignment="1">
      <alignment vertical="center"/>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xf numFmtId="0" fontId="34" fillId="0" borderId="0" xfId="0" applyFont="1" applyAlignment="1">
      <alignment vertical="center"/>
    </xf>
    <xf numFmtId="0" fontId="35" fillId="0" borderId="0" xfId="0" applyFont="1" applyAlignment="1">
      <alignment vertical="center"/>
    </xf>
    <xf numFmtId="0" fontId="34" fillId="0" borderId="0" xfId="0" applyFont="1" applyAlignment="1">
      <alignment horizontal="right"/>
    </xf>
    <xf numFmtId="0" fontId="36" fillId="8" borderId="35" xfId="0" applyFont="1" applyFill="1" applyBorder="1" applyAlignment="1">
      <alignment horizontal="center" vertical="center"/>
    </xf>
    <xf numFmtId="0" fontId="36" fillId="8" borderId="36" xfId="0" applyFont="1" applyFill="1" applyBorder="1" applyAlignment="1">
      <alignment horizontal="center" vertical="center"/>
    </xf>
    <xf numFmtId="0" fontId="36" fillId="8" borderId="37" xfId="0" applyFont="1" applyFill="1" applyBorder="1" applyAlignment="1">
      <alignment horizontal="center" vertical="center"/>
    </xf>
    <xf numFmtId="0" fontId="36" fillId="8" borderId="38" xfId="0" applyFont="1" applyFill="1" applyBorder="1" applyAlignment="1">
      <alignment horizontal="center" vertical="center"/>
    </xf>
    <xf numFmtId="0" fontId="36" fillId="8" borderId="25" xfId="0" applyFont="1" applyFill="1" applyBorder="1" applyAlignment="1">
      <alignment horizontal="center" vertical="center"/>
    </xf>
    <xf numFmtId="0" fontId="45" fillId="0" borderId="0" xfId="43"/>
    <xf numFmtId="0" fontId="45" fillId="0" borderId="0" xfId="43" applyAlignment="1">
      <alignment wrapText="1"/>
    </xf>
    <xf numFmtId="0" fontId="35" fillId="0" borderId="0" xfId="43" applyFont="1" applyAlignment="1">
      <alignment vertical="top"/>
    </xf>
    <xf numFmtId="0" fontId="19" fillId="0" borderId="0" xfId="43" applyFont="1" applyAlignment="1">
      <alignment wrapText="1"/>
    </xf>
    <xf numFmtId="0" fontId="19" fillId="3" borderId="39" xfId="43" applyFont="1" applyFill="1" applyBorder="1" applyAlignment="1">
      <alignment horizontal="center" vertical="center" wrapText="1"/>
    </xf>
    <xf numFmtId="0" fontId="19" fillId="3" borderId="40" xfId="43" applyFont="1" applyFill="1" applyBorder="1" applyAlignment="1">
      <alignment horizontal="center" vertical="center" wrapText="1"/>
    </xf>
    <xf numFmtId="0" fontId="19" fillId="0" borderId="41" xfId="43" applyFont="1" applyBorder="1" applyAlignment="1">
      <alignment horizontal="center" vertical="center" wrapText="1"/>
    </xf>
    <xf numFmtId="49" fontId="38" fillId="3" borderId="42" xfId="43" applyNumberFormat="1" applyFont="1" applyFill="1" applyBorder="1" applyAlignment="1">
      <alignment horizontal="center" vertical="center"/>
    </xf>
    <xf numFmtId="49" fontId="38" fillId="3" borderId="30" xfId="43" applyNumberFormat="1" applyFont="1" applyFill="1" applyBorder="1" applyAlignment="1">
      <alignment horizontal="left" vertical="center"/>
    </xf>
    <xf numFmtId="0" fontId="39" fillId="0" borderId="43" xfId="43" applyFont="1" applyBorder="1" applyAlignment="1">
      <alignment horizontal="left" vertical="center" wrapText="1"/>
    </xf>
    <xf numFmtId="49" fontId="38" fillId="3" borderId="44" xfId="43" applyNumberFormat="1" applyFont="1" applyFill="1" applyBorder="1" applyAlignment="1">
      <alignment horizontal="center" vertical="center"/>
    </xf>
    <xf numFmtId="49" fontId="38" fillId="3" borderId="45" xfId="43" applyNumberFormat="1" applyFont="1" applyFill="1" applyBorder="1" applyAlignment="1">
      <alignment horizontal="left" vertical="center"/>
    </xf>
    <xf numFmtId="0" fontId="39" fillId="0" borderId="46" xfId="43" applyFont="1" applyBorder="1" applyAlignment="1">
      <alignment horizontal="left" vertical="center" wrapText="1"/>
    </xf>
    <xf numFmtId="49" fontId="38" fillId="3" borderId="47" xfId="43" applyNumberFormat="1" applyFont="1" applyFill="1" applyBorder="1" applyAlignment="1">
      <alignment horizontal="center" vertical="center"/>
    </xf>
    <xf numFmtId="49" fontId="38" fillId="3" borderId="23" xfId="43" applyNumberFormat="1" applyFont="1" applyFill="1" applyBorder="1" applyAlignment="1">
      <alignment horizontal="left" vertical="center"/>
    </xf>
    <xf numFmtId="0" fontId="39" fillId="0" borderId="48" xfId="43" applyFont="1" applyBorder="1" applyAlignment="1">
      <alignment horizontal="left" vertical="center" wrapText="1"/>
    </xf>
    <xf numFmtId="49" fontId="38" fillId="3" borderId="49" xfId="43" applyNumberFormat="1" applyFont="1" applyFill="1" applyBorder="1" applyAlignment="1">
      <alignment horizontal="center" vertical="center"/>
    </xf>
    <xf numFmtId="49" fontId="38" fillId="3" borderId="0" xfId="43" applyNumberFormat="1" applyFont="1" applyFill="1" applyBorder="1" applyAlignment="1">
      <alignment horizontal="left" vertical="center"/>
    </xf>
    <xf numFmtId="0" fontId="39" fillId="0" borderId="50" xfId="43" applyFont="1" applyBorder="1" applyAlignment="1">
      <alignment horizontal="left" vertical="center" wrapText="1"/>
    </xf>
    <xf numFmtId="49" fontId="38" fillId="3" borderId="51" xfId="43" applyNumberFormat="1" applyFont="1" applyFill="1" applyBorder="1" applyAlignment="1">
      <alignment horizontal="center" vertical="center"/>
    </xf>
    <xf numFmtId="49" fontId="38" fillId="3" borderId="52" xfId="43" applyNumberFormat="1" applyFont="1" applyFill="1" applyBorder="1" applyAlignment="1">
      <alignment horizontal="left" vertical="center"/>
    </xf>
    <xf numFmtId="0" fontId="39" fillId="0" borderId="53" xfId="43" applyFont="1" applyBorder="1" applyAlignment="1">
      <alignment horizontal="left" vertical="center" wrapText="1"/>
    </xf>
    <xf numFmtId="38" fontId="14" fillId="0" borderId="12" xfId="34" applyFont="1" applyBorder="1" applyAlignment="1" applyProtection="1">
      <alignment vertical="center"/>
      <protection locked="0"/>
    </xf>
    <xf numFmtId="0" fontId="0" fillId="0" borderId="23" xfId="0" applyBorder="1" applyAlignment="1" applyProtection="1">
      <alignment horizontal="right" vertical="center" wrapText="1"/>
    </xf>
    <xf numFmtId="0" fontId="17" fillId="0" borderId="0" xfId="0" applyFont="1" applyAlignment="1" applyProtection="1">
      <alignment vertical="center" wrapText="1"/>
    </xf>
    <xf numFmtId="0" fontId="0" fillId="0" borderId="0" xfId="0" applyAlignment="1">
      <alignment vertical="center" wrapText="1"/>
    </xf>
    <xf numFmtId="0" fontId="0" fillId="8" borderId="12" xfId="0" applyFill="1" applyBorder="1" applyAlignment="1" applyProtection="1">
      <alignment horizontal="distributed" vertical="center"/>
    </xf>
    <xf numFmtId="38" fontId="14" fillId="8" borderId="12" xfId="34" applyFont="1" applyFill="1" applyBorder="1" applyAlignment="1" applyProtection="1">
      <alignment vertical="center"/>
    </xf>
    <xf numFmtId="0" fontId="0" fillId="8" borderId="12" xfId="0" applyFill="1" applyBorder="1" applyAlignment="1" applyProtection="1">
      <alignment horizontal="center" vertical="center"/>
    </xf>
    <xf numFmtId="0" fontId="12" fillId="0" borderId="11" xfId="0" applyFont="1" applyBorder="1" applyAlignment="1" applyProtection="1">
      <alignment vertical="center" wrapText="1"/>
    </xf>
    <xf numFmtId="0" fontId="15" fillId="8" borderId="12" xfId="0" applyFont="1" applyFill="1" applyBorder="1" applyAlignment="1" applyProtection="1">
      <alignment horizontal="center" vertical="center" textRotation="255" wrapText="1"/>
    </xf>
    <xf numFmtId="0" fontId="15" fillId="8" borderId="12" xfId="0" applyFont="1" applyFill="1" applyBorder="1" applyAlignment="1" applyProtection="1">
      <alignment horizontal="distributed" vertical="center" wrapText="1"/>
    </xf>
    <xf numFmtId="0" fontId="15" fillId="8" borderId="12" xfId="0" applyFont="1" applyFill="1" applyBorder="1" applyAlignment="1" applyProtection="1">
      <alignment horizontal="distributed" vertical="center"/>
    </xf>
    <xf numFmtId="0" fontId="16" fillId="0" borderId="11" xfId="0" applyFont="1" applyBorder="1" applyAlignment="1" applyProtection="1">
      <alignment vertical="center" wrapText="1"/>
    </xf>
    <xf numFmtId="0" fontId="16" fillId="0" borderId="54" xfId="0" applyFont="1" applyBorder="1" applyAlignment="1" applyProtection="1">
      <alignment vertical="center" wrapText="1"/>
    </xf>
    <xf numFmtId="0" fontId="0" fillId="8" borderId="12" xfId="0" applyFill="1" applyBorder="1" applyAlignment="1" applyProtection="1">
      <alignment horizontal="center" vertical="center" textRotation="255"/>
    </xf>
    <xf numFmtId="0" fontId="0" fillId="8" borderId="13" xfId="0" applyFill="1" applyBorder="1" applyAlignment="1" applyProtection="1">
      <alignment horizontal="center" vertical="center"/>
    </xf>
    <xf numFmtId="0" fontId="0" fillId="8" borderId="45" xfId="0" applyFill="1" applyBorder="1" applyAlignment="1" applyProtection="1">
      <alignment horizontal="center" vertical="center"/>
    </xf>
    <xf numFmtId="0" fontId="0" fillId="8" borderId="26" xfId="0" applyFill="1" applyBorder="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30" xfId="0" applyFont="1" applyBorder="1" applyAlignment="1" applyProtection="1">
      <alignment horizontal="center" vertical="center"/>
    </xf>
    <xf numFmtId="0" fontId="0" fillId="8" borderId="55" xfId="0" applyFill="1" applyBorder="1" applyAlignment="1" applyProtection="1">
      <alignment horizontal="center" vertical="center"/>
    </xf>
    <xf numFmtId="0" fontId="0" fillId="8" borderId="56" xfId="0" applyFill="1" applyBorder="1" applyAlignment="1" applyProtection="1">
      <alignment horizontal="center" vertical="center"/>
    </xf>
    <xf numFmtId="0" fontId="0" fillId="0" borderId="13" xfId="0" applyBorder="1" applyAlignment="1" applyProtection="1">
      <alignment vertical="center"/>
      <protection locked="0"/>
    </xf>
    <xf numFmtId="0" fontId="0" fillId="0" borderId="45" xfId="0" applyBorder="1" applyAlignment="1" applyProtection="1">
      <alignment vertical="center"/>
      <protection locked="0"/>
    </xf>
    <xf numFmtId="0" fontId="0" fillId="0" borderId="26" xfId="0" applyBorder="1" applyAlignment="1" applyProtection="1">
      <alignment vertical="center"/>
      <protection locked="0"/>
    </xf>
    <xf numFmtId="0" fontId="0" fillId="0" borderId="13" xfId="0" applyNumberFormat="1" applyBorder="1" applyAlignment="1" applyProtection="1">
      <alignment horizontal="center" vertical="center" shrinkToFit="1"/>
      <protection locked="0"/>
    </xf>
    <xf numFmtId="0" fontId="0" fillId="0" borderId="45" xfId="0" applyNumberFormat="1" applyBorder="1" applyAlignment="1" applyProtection="1">
      <alignment horizontal="center" vertical="center" shrinkToFit="1"/>
      <protection locked="0"/>
    </xf>
    <xf numFmtId="0" fontId="0" fillId="0" borderId="26" xfId="0" applyNumberFormat="1" applyBorder="1" applyAlignment="1" applyProtection="1">
      <alignment horizontal="center" vertical="center" shrinkToFit="1"/>
      <protection locked="0"/>
    </xf>
    <xf numFmtId="178" fontId="0" fillId="0" borderId="13" xfId="0" applyNumberFormat="1" applyFont="1" applyBorder="1" applyAlignment="1" applyProtection="1">
      <alignment horizontal="center" vertical="center"/>
      <protection locked="0"/>
    </xf>
    <xf numFmtId="178" fontId="0" fillId="0" borderId="45" xfId="0" applyNumberFormat="1" applyFont="1" applyBorder="1" applyAlignment="1" applyProtection="1">
      <alignment horizontal="center" vertical="center"/>
      <protection locked="0"/>
    </xf>
    <xf numFmtId="178" fontId="0" fillId="0" borderId="26" xfId="0"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6" fillId="0" borderId="17" xfId="0" applyFont="1" applyBorder="1" applyAlignment="1">
      <alignment vertical="top" wrapText="1"/>
    </xf>
    <xf numFmtId="0" fontId="46" fillId="0" borderId="0" xfId="0" applyFont="1" applyBorder="1" applyAlignment="1">
      <alignment vertical="top" wrapText="1"/>
    </xf>
    <xf numFmtId="0" fontId="46" fillId="0" borderId="18" xfId="0" applyFont="1" applyBorder="1" applyAlignment="1">
      <alignment vertical="top" wrapText="1"/>
    </xf>
    <xf numFmtId="0" fontId="33" fillId="0" borderId="31" xfId="0" quotePrefix="1" applyFont="1" applyBorder="1" applyAlignment="1">
      <alignment horizontal="center" vertical="center"/>
    </xf>
    <xf numFmtId="0" fontId="33" fillId="0" borderId="23" xfId="0" quotePrefix="1" applyFont="1" applyBorder="1" applyAlignment="1">
      <alignment horizontal="center" vertical="center"/>
    </xf>
    <xf numFmtId="0" fontId="33" fillId="0" borderId="24" xfId="0" quotePrefix="1" applyFont="1" applyBorder="1" applyAlignment="1">
      <alignment horizontal="center" vertical="center"/>
    </xf>
    <xf numFmtId="0" fontId="33" fillId="0" borderId="29" xfId="0" quotePrefix="1" applyFont="1" applyBorder="1" applyAlignment="1">
      <alignment horizontal="center" vertical="center"/>
    </xf>
    <xf numFmtId="0" fontId="33" fillId="0" borderId="30" xfId="0" quotePrefix="1" applyFont="1" applyBorder="1" applyAlignment="1">
      <alignment horizontal="center" vertical="center"/>
    </xf>
    <xf numFmtId="0" fontId="33" fillId="0" borderId="32" xfId="0" quotePrefix="1" applyFont="1" applyBorder="1" applyAlignment="1">
      <alignment horizontal="center" vertical="center"/>
    </xf>
    <xf numFmtId="0" fontId="24" fillId="0" borderId="12" xfId="0" applyFont="1" applyBorder="1" applyAlignment="1">
      <alignment horizontal="center" vertical="center"/>
    </xf>
    <xf numFmtId="0" fontId="32" fillId="0" borderId="12" xfId="0" applyFont="1" applyBorder="1" applyAlignment="1">
      <alignment horizontal="right" vertical="center"/>
    </xf>
    <xf numFmtId="0" fontId="32" fillId="0" borderId="13" xfId="0" applyFont="1" applyBorder="1" applyAlignment="1">
      <alignment horizontal="right" vertical="center"/>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32" fillId="0" borderId="31"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2"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25" xfId="0" applyFont="1" applyBorder="1" applyAlignment="1">
      <alignment horizontal="center" vertical="center"/>
    </xf>
    <xf numFmtId="0" fontId="32" fillId="0" borderId="3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2" xfId="0" applyFont="1" applyBorder="1" applyAlignment="1">
      <alignment horizontal="center" vertical="center" wrapText="1"/>
    </xf>
    <xf numFmtId="180" fontId="1" fillId="0" borderId="25" xfId="0" applyNumberFormat="1" applyFont="1" applyBorder="1" applyAlignment="1">
      <alignment horizontal="center" vertical="center"/>
    </xf>
    <xf numFmtId="180" fontId="1" fillId="0" borderId="29" xfId="0" applyNumberFormat="1" applyFont="1" applyBorder="1" applyAlignment="1">
      <alignment horizontal="center" vertical="center"/>
    </xf>
    <xf numFmtId="0" fontId="20" fillId="0" borderId="58" xfId="0" applyFont="1" applyBorder="1" applyAlignment="1">
      <alignment horizontal="center" vertical="distributed" textRotation="255"/>
    </xf>
    <xf numFmtId="0" fontId="20" fillId="0" borderId="36" xfId="0" applyFont="1" applyBorder="1" applyAlignment="1">
      <alignment horizontal="center" vertical="distributed" textRotation="255"/>
    </xf>
    <xf numFmtId="0" fontId="20" fillId="0" borderId="25" xfId="0" applyFont="1" applyBorder="1" applyAlignment="1">
      <alignment horizontal="center" vertical="distributed" textRotation="255"/>
    </xf>
    <xf numFmtId="0" fontId="0" fillId="0" borderId="58"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31" fillId="0" borderId="64" xfId="0" applyFont="1" applyBorder="1" applyAlignment="1">
      <alignment horizontal="center"/>
    </xf>
    <xf numFmtId="0" fontId="31" fillId="0" borderId="59" xfId="0" applyFont="1" applyBorder="1" applyAlignment="1">
      <alignment horizontal="center"/>
    </xf>
    <xf numFmtId="0" fontId="31" fillId="0" borderId="63" xfId="0" applyFont="1" applyBorder="1" applyAlignment="1">
      <alignment horizontal="center"/>
    </xf>
    <xf numFmtId="0" fontId="31" fillId="0" borderId="60" xfId="0" applyFont="1" applyBorder="1" applyAlignment="1">
      <alignment horizontal="center"/>
    </xf>
    <xf numFmtId="0" fontId="20" fillId="0" borderId="65" xfId="0" quotePrefix="1" applyFont="1" applyBorder="1" applyAlignment="1">
      <alignment horizontal="center" vertical="center"/>
    </xf>
    <xf numFmtId="0" fontId="20" fillId="0" borderId="65" xfId="0" applyFont="1" applyBorder="1" applyAlignment="1">
      <alignment horizontal="center" vertical="center"/>
    </xf>
    <xf numFmtId="0" fontId="0" fillId="0" borderId="12" xfId="0" applyBorder="1" applyAlignment="1">
      <alignment vertical="center"/>
    </xf>
    <xf numFmtId="0" fontId="1" fillId="0" borderId="31"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0" fillId="0" borderId="25" xfId="0" applyBorder="1" applyAlignment="1">
      <alignment vertical="center"/>
    </xf>
    <xf numFmtId="0" fontId="0" fillId="0" borderId="58" xfId="0" applyBorder="1" applyAlignment="1">
      <alignment vertical="center"/>
    </xf>
    <xf numFmtId="0" fontId="0" fillId="0" borderId="36" xfId="0" applyBorder="1" applyAlignment="1">
      <alignment vertical="center"/>
    </xf>
    <xf numFmtId="0" fontId="20" fillId="0" borderId="61" xfId="0" applyFont="1" applyBorder="1" applyAlignment="1">
      <alignment horizontal="center" vertical="distributed" textRotation="255"/>
    </xf>
    <xf numFmtId="0" fontId="20" fillId="0" borderId="15" xfId="0" applyFont="1" applyBorder="1" applyAlignment="1">
      <alignment horizontal="center" vertical="distributed" textRotation="255"/>
    </xf>
    <xf numFmtId="0" fontId="20" fillId="0" borderId="62" xfId="0" applyFont="1" applyBorder="1" applyAlignment="1">
      <alignment horizontal="center" vertical="distributed" textRotation="255"/>
    </xf>
    <xf numFmtId="0" fontId="20" fillId="0" borderId="28" xfId="0" applyFont="1" applyBorder="1" applyAlignment="1">
      <alignment horizontal="center" vertical="distributed" textRotation="255"/>
    </xf>
    <xf numFmtId="0" fontId="20" fillId="0" borderId="0" xfId="0" applyFont="1" applyBorder="1" applyAlignment="1">
      <alignment horizontal="center" vertical="distributed" textRotation="255"/>
    </xf>
    <xf numFmtId="0" fontId="20" fillId="0" borderId="57" xfId="0" applyFont="1" applyBorder="1" applyAlignment="1">
      <alignment horizontal="center" vertical="distributed" textRotation="255"/>
    </xf>
    <xf numFmtId="0" fontId="20" fillId="0" borderId="29" xfId="0" applyFont="1" applyBorder="1" applyAlignment="1">
      <alignment horizontal="center" vertical="distributed" textRotation="255"/>
    </xf>
    <xf numFmtId="0" fontId="20" fillId="0" borderId="30" xfId="0" applyFont="1" applyBorder="1" applyAlignment="1">
      <alignment horizontal="center" vertical="distributed" textRotation="255"/>
    </xf>
    <xf numFmtId="0" fontId="20" fillId="0" borderId="32" xfId="0" applyFont="1" applyBorder="1" applyAlignment="1">
      <alignment horizontal="center" vertical="distributed" textRotation="255"/>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35" xfId="0" applyBorder="1" applyAlignment="1">
      <alignment horizontal="center" vertical="center"/>
    </xf>
    <xf numFmtId="0" fontId="20" fillId="0" borderId="35" xfId="0" quotePrefix="1" applyFont="1" applyBorder="1" applyAlignment="1">
      <alignment horizontal="center" vertical="center"/>
    </xf>
    <xf numFmtId="0" fontId="20" fillId="0" borderId="31" xfId="0" applyFont="1" applyBorder="1" applyAlignment="1">
      <alignment horizontal="center" vertical="center"/>
    </xf>
    <xf numFmtId="0" fontId="31" fillId="0" borderId="66" xfId="0" applyFont="1" applyBorder="1" applyAlignment="1">
      <alignment horizontal="center"/>
    </xf>
    <xf numFmtId="0" fontId="31" fillId="0" borderId="67" xfId="0" applyFont="1" applyBorder="1" applyAlignment="1">
      <alignment horizontal="center"/>
    </xf>
    <xf numFmtId="0" fontId="31" fillId="0" borderId="68" xfId="0" applyFont="1" applyBorder="1" applyAlignment="1">
      <alignment horizontal="center"/>
    </xf>
    <xf numFmtId="0" fontId="31" fillId="0" borderId="69" xfId="0" applyFont="1" applyBorder="1" applyAlignment="1">
      <alignment horizontal="center"/>
    </xf>
    <xf numFmtId="0" fontId="0" fillId="0" borderId="31" xfId="0" applyBorder="1" applyAlignment="1">
      <alignment horizontal="center" vertical="center"/>
    </xf>
    <xf numFmtId="0" fontId="20" fillId="0" borderId="39" xfId="0" quotePrefix="1" applyFont="1" applyBorder="1" applyAlignment="1">
      <alignment horizontal="center" vertical="center"/>
    </xf>
    <xf numFmtId="0" fontId="0" fillId="0" borderId="12" xfId="0" applyBorder="1" applyAlignment="1">
      <alignment horizontal="center" vertical="center"/>
    </xf>
    <xf numFmtId="0" fontId="20" fillId="0" borderId="12" xfId="0" quotePrefix="1" applyFont="1" applyBorder="1" applyAlignment="1">
      <alignment horizontal="center" vertical="center"/>
    </xf>
    <xf numFmtId="0" fontId="20" fillId="0" borderId="12" xfId="0" applyFont="1" applyBorder="1" applyAlignment="1">
      <alignment horizontal="center" vertical="center"/>
    </xf>
    <xf numFmtId="0" fontId="20" fillId="0" borderId="35" xfId="0" applyFont="1" applyBorder="1" applyAlignment="1">
      <alignment horizontal="center" vertical="center"/>
    </xf>
    <xf numFmtId="0" fontId="31" fillId="0" borderId="70" xfId="0" applyFont="1" applyBorder="1" applyAlignment="1">
      <alignment horizontal="center"/>
    </xf>
    <xf numFmtId="0" fontId="31" fillId="0" borderId="71" xfId="0" applyFont="1" applyBorder="1" applyAlignment="1">
      <alignment horizontal="center"/>
    </xf>
    <xf numFmtId="0" fontId="31" fillId="0" borderId="72" xfId="0" applyFont="1" applyBorder="1" applyAlignment="1">
      <alignment horizontal="center"/>
    </xf>
    <xf numFmtId="0" fontId="46" fillId="0" borderId="17" xfId="0" applyFont="1" applyBorder="1" applyAlignment="1">
      <alignment horizontal="left" vertical="top" wrapText="1"/>
    </xf>
    <xf numFmtId="0" fontId="47" fillId="0" borderId="0" xfId="0" applyFont="1" applyAlignment="1">
      <alignment horizontal="left" vertical="top" wrapText="1"/>
    </xf>
    <xf numFmtId="0" fontId="47" fillId="0" borderId="18" xfId="0" applyFont="1" applyBorder="1" applyAlignment="1">
      <alignment horizontal="left" vertical="top" wrapText="1"/>
    </xf>
    <xf numFmtId="0" fontId="47" fillId="0" borderId="17" xfId="0" applyFont="1" applyBorder="1" applyAlignment="1">
      <alignment horizontal="left" vertical="top" wrapText="1"/>
    </xf>
    <xf numFmtId="0" fontId="46" fillId="0" borderId="73" xfId="0" applyFont="1" applyBorder="1" applyAlignment="1">
      <alignment horizontal="distributed" vertical="center" wrapText="1"/>
    </xf>
    <xf numFmtId="0" fontId="47" fillId="0" borderId="74" xfId="0" applyFont="1" applyBorder="1" applyAlignment="1">
      <alignment horizontal="distributed" vertical="center" wrapText="1"/>
    </xf>
    <xf numFmtId="0" fontId="47" fillId="0" borderId="75" xfId="0" applyFont="1" applyBorder="1" applyAlignment="1">
      <alignment horizontal="distributed" vertical="center" wrapText="1"/>
    </xf>
    <xf numFmtId="0" fontId="31" fillId="0" borderId="76" xfId="0" applyFont="1" applyBorder="1" applyAlignment="1">
      <alignment horizontal="center"/>
    </xf>
    <xf numFmtId="0" fontId="31" fillId="0" borderId="77" xfId="0" applyFont="1" applyBorder="1" applyAlignment="1">
      <alignment horizontal="center"/>
    </xf>
    <xf numFmtId="0" fontId="31" fillId="0" borderId="78" xfId="0" applyFont="1" applyBorder="1" applyAlignment="1">
      <alignment horizontal="center"/>
    </xf>
    <xf numFmtId="0" fontId="0" fillId="0" borderId="35" xfId="0" applyBorder="1" applyAlignment="1">
      <alignment vertical="center"/>
    </xf>
    <xf numFmtId="0" fontId="20" fillId="0" borderId="25" xfId="0" quotePrefix="1" applyFont="1" applyBorder="1" applyAlignment="1">
      <alignment horizontal="center" vertical="center"/>
    </xf>
    <xf numFmtId="0" fontId="20" fillId="0" borderId="25" xfId="0" applyFont="1" applyBorder="1" applyAlignment="1">
      <alignment horizontal="center" vertical="center"/>
    </xf>
    <xf numFmtId="0" fontId="20" fillId="0" borderId="13" xfId="0" applyFont="1" applyBorder="1" applyAlignment="1">
      <alignment horizontal="center" vertical="center"/>
    </xf>
    <xf numFmtId="0" fontId="0" fillId="0" borderId="13" xfId="0" applyBorder="1" applyAlignment="1">
      <alignment horizontal="center" vertical="center"/>
    </xf>
    <xf numFmtId="0" fontId="30" fillId="0" borderId="23" xfId="0" applyFont="1" applyBorder="1" applyAlignment="1">
      <alignment horizontal="center" vertical="center" textRotation="255"/>
    </xf>
    <xf numFmtId="0" fontId="30" fillId="0" borderId="24" xfId="0" applyFont="1" applyBorder="1" applyAlignment="1">
      <alignment horizontal="center" vertical="center" textRotation="255"/>
    </xf>
    <xf numFmtId="0" fontId="23" fillId="0" borderId="31" xfId="0" applyFont="1" applyBorder="1" applyAlignment="1">
      <alignment horizontal="center" vertical="center"/>
    </xf>
    <xf numFmtId="0" fontId="23" fillId="0" borderId="23"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24" xfId="0" applyFont="1" applyBorder="1" applyAlignment="1">
      <alignment horizontal="center" vertical="center"/>
    </xf>
    <xf numFmtId="0" fontId="23" fillId="0" borderId="32" xfId="0" applyFont="1" applyBorder="1" applyAlignment="1">
      <alignment horizontal="center" vertical="center"/>
    </xf>
    <xf numFmtId="0" fontId="22" fillId="0" borderId="79" xfId="0" applyFont="1" applyBorder="1" applyAlignment="1">
      <alignment horizontal="distributed" vertical="center" indent="1"/>
    </xf>
    <xf numFmtId="0" fontId="22" fillId="0" borderId="80" xfId="0" applyFont="1" applyBorder="1" applyAlignment="1">
      <alignment horizontal="distributed" vertical="center" indent="1"/>
    </xf>
    <xf numFmtId="0" fontId="22" fillId="0" borderId="81" xfId="0" applyFont="1" applyBorder="1" applyAlignment="1">
      <alignment horizontal="distributed" vertical="center" indent="1"/>
    </xf>
    <xf numFmtId="0" fontId="22" fillId="0" borderId="79" xfId="0" applyFont="1" applyBorder="1" applyAlignment="1">
      <alignment horizontal="distributed" vertical="center" indent="2"/>
    </xf>
    <xf numFmtId="0" fontId="22" fillId="0" borderId="80" xfId="0" applyFont="1" applyBorder="1" applyAlignment="1">
      <alignment horizontal="distributed" vertical="center" indent="2"/>
    </xf>
    <xf numFmtId="0" fontId="22" fillId="0" borderId="81" xfId="0" applyFont="1" applyBorder="1" applyAlignment="1">
      <alignment horizontal="distributed" vertical="center" indent="2"/>
    </xf>
    <xf numFmtId="0" fontId="23" fillId="0" borderId="23" xfId="0" applyFont="1" applyBorder="1" applyAlignment="1">
      <alignment horizontal="center"/>
    </xf>
    <xf numFmtId="0" fontId="1" fillId="0" borderId="25" xfId="0" applyFont="1" applyBorder="1" applyAlignment="1">
      <alignment horizontal="center" vertical="center"/>
    </xf>
    <xf numFmtId="0" fontId="30" fillId="0" borderId="0" xfId="0" applyFont="1" applyBorder="1" applyAlignment="1">
      <alignment horizontal="center" vertical="center" textRotation="255"/>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22" fillId="0" borderId="12" xfId="0" applyFont="1" applyBorder="1" applyAlignment="1">
      <alignment horizontal="distributed" vertical="center" indent="2"/>
    </xf>
    <xf numFmtId="0" fontId="26" fillId="0" borderId="13" xfId="0" applyNumberFormat="1" applyFont="1" applyBorder="1" applyAlignment="1">
      <alignment horizontal="center" vertical="center"/>
    </xf>
    <xf numFmtId="0" fontId="26" fillId="0" borderId="45" xfId="0" applyNumberFormat="1" applyFont="1" applyBorder="1" applyAlignment="1">
      <alignment horizontal="center" vertical="center"/>
    </xf>
    <xf numFmtId="0" fontId="26" fillId="0" borderId="26" xfId="0" applyNumberFormat="1" applyFont="1" applyBorder="1" applyAlignment="1">
      <alignment horizontal="center" vertical="center"/>
    </xf>
    <xf numFmtId="0" fontId="28" fillId="0" borderId="0" xfId="0" applyFont="1" applyBorder="1" applyAlignment="1">
      <alignment horizontal="center"/>
    </xf>
    <xf numFmtId="0" fontId="28" fillId="0" borderId="24" xfId="0" applyFont="1" applyBorder="1" applyAlignment="1">
      <alignment horizontal="center"/>
    </xf>
    <xf numFmtId="0" fontId="28" fillId="0" borderId="35" xfId="0" applyFont="1" applyBorder="1" applyAlignment="1">
      <alignment horizontal="center"/>
    </xf>
    <xf numFmtId="0" fontId="23" fillId="0" borderId="0" xfId="0" applyFont="1" applyBorder="1" applyAlignment="1">
      <alignment horizontal="center"/>
    </xf>
    <xf numFmtId="0" fontId="26" fillId="0" borderId="31" xfId="0" applyNumberFormat="1" applyFont="1" applyBorder="1" applyAlignment="1">
      <alignment horizontal="center" vertical="center"/>
    </xf>
    <xf numFmtId="0" fontId="26" fillId="0" borderId="23" xfId="0" applyNumberFormat="1" applyFont="1" applyBorder="1" applyAlignment="1">
      <alignment horizontal="center" vertical="center"/>
    </xf>
    <xf numFmtId="0" fontId="26" fillId="0" borderId="24" xfId="0" applyNumberFormat="1" applyFont="1" applyBorder="1" applyAlignment="1">
      <alignment horizontal="center" vertical="center"/>
    </xf>
    <xf numFmtId="0" fontId="26" fillId="0" borderId="29" xfId="0" applyNumberFormat="1" applyFont="1" applyBorder="1" applyAlignment="1">
      <alignment horizontal="center" vertical="center"/>
    </xf>
    <xf numFmtId="0" fontId="26" fillId="0" borderId="30" xfId="0" applyNumberFormat="1" applyFont="1" applyBorder="1" applyAlignment="1">
      <alignment horizontal="center" vertical="center"/>
    </xf>
    <xf numFmtId="0" fontId="26" fillId="0" borderId="32" xfId="0" applyNumberFormat="1" applyFont="1" applyBorder="1" applyAlignment="1">
      <alignment horizontal="center" vertical="center"/>
    </xf>
    <xf numFmtId="0" fontId="28" fillId="0" borderId="23" xfId="0" applyFont="1" applyBorder="1" applyAlignment="1">
      <alignment horizontal="center"/>
    </xf>
    <xf numFmtId="0" fontId="0" fillId="0" borderId="30" xfId="0" applyBorder="1" applyAlignment="1">
      <alignment horizontal="right" vertical="center" indent="2"/>
    </xf>
    <xf numFmtId="0" fontId="0" fillId="0" borderId="32" xfId="0" applyBorder="1" applyAlignment="1">
      <alignment horizontal="right" vertical="center" indent="2"/>
    </xf>
    <xf numFmtId="0" fontId="25" fillId="0" borderId="0" xfId="0" applyFont="1" applyBorder="1" applyAlignment="1">
      <alignment vertical="center"/>
    </xf>
    <xf numFmtId="0" fontId="25" fillId="0" borderId="57" xfId="0" applyFont="1" applyBorder="1" applyAlignment="1">
      <alignment vertical="center"/>
    </xf>
    <xf numFmtId="0" fontId="0" fillId="0" borderId="28" xfId="0" applyBorder="1" applyAlignment="1">
      <alignment horizontal="left" vertical="center" wrapText="1" indent="1"/>
    </xf>
    <xf numFmtId="0" fontId="0" fillId="0" borderId="0" xfId="0" applyBorder="1" applyAlignment="1">
      <alignment horizontal="left" vertical="center" wrapText="1" indent="1"/>
    </xf>
    <xf numFmtId="0" fontId="0" fillId="0" borderId="57" xfId="0" applyBorder="1" applyAlignment="1">
      <alignment horizontal="left" vertical="center" wrapText="1" indent="1"/>
    </xf>
    <xf numFmtId="0" fontId="26" fillId="0" borderId="0" xfId="0" applyFont="1" applyBorder="1" applyAlignment="1">
      <alignment horizontal="center" vertical="center"/>
    </xf>
    <xf numFmtId="0" fontId="26" fillId="0" borderId="57" xfId="0" applyFont="1" applyBorder="1" applyAlignment="1">
      <alignment horizontal="center" vertical="center"/>
    </xf>
    <xf numFmtId="0" fontId="24" fillId="0" borderId="12" xfId="0" applyFont="1" applyBorder="1" applyAlignment="1">
      <alignment horizontal="left" vertical="center" wrapText="1"/>
    </xf>
    <xf numFmtId="0" fontId="24" fillId="0" borderId="12" xfId="0" applyFont="1" applyBorder="1" applyAlignment="1">
      <alignment horizontal="left" vertical="center"/>
    </xf>
    <xf numFmtId="0" fontId="20" fillId="0" borderId="31" xfId="0" applyFont="1" applyBorder="1" applyAlignment="1">
      <alignment horizontal="center" vertical="center" shrinkToFit="1"/>
    </xf>
    <xf numFmtId="0" fontId="20" fillId="0" borderId="23" xfId="0" applyFont="1" applyBorder="1" applyAlignment="1">
      <alignment horizontal="center" vertical="center" shrinkToFit="1"/>
    </xf>
    <xf numFmtId="0" fontId="25" fillId="0" borderId="23" xfId="0" applyFont="1" applyBorder="1" applyAlignment="1"/>
    <xf numFmtId="0" fontId="25" fillId="0" borderId="24" xfId="0" applyFont="1" applyBorder="1" applyAlignment="1"/>
    <xf numFmtId="0" fontId="23" fillId="0" borderId="4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5" fillId="0" borderId="26" xfId="0" applyFont="1" applyBorder="1" applyAlignment="1">
      <alignment horizontal="center" vertical="center"/>
    </xf>
    <xf numFmtId="0" fontId="24" fillId="0" borderId="35" xfId="0" applyFont="1" applyBorder="1" applyAlignment="1">
      <alignment horizontal="left" vertical="center" wrapText="1"/>
    </xf>
    <xf numFmtId="0" fontId="24" fillId="0" borderId="35" xfId="0" applyFont="1" applyBorder="1" applyAlignment="1">
      <alignment horizontal="left" vertical="center"/>
    </xf>
    <xf numFmtId="0" fontId="24" fillId="0" borderId="13" xfId="0" applyFont="1" applyBorder="1" applyAlignment="1">
      <alignment horizontal="left" vertical="center" wrapText="1"/>
    </xf>
    <xf numFmtId="0" fontId="24" fillId="0" borderId="45" xfId="0" applyFont="1" applyBorder="1" applyAlignment="1">
      <alignment horizontal="left" vertical="center"/>
    </xf>
    <xf numFmtId="0" fontId="24" fillId="0" borderId="26" xfId="0" applyFont="1" applyBorder="1" applyAlignment="1">
      <alignment horizontal="left"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57" xfId="0" applyBorder="1" applyAlignment="1">
      <alignment horizontal="center"/>
    </xf>
    <xf numFmtId="0" fontId="22" fillId="0" borderId="31" xfId="0" applyFont="1" applyBorder="1" applyAlignment="1">
      <alignment horizontal="distributed" vertical="center" indent="2"/>
    </xf>
    <xf numFmtId="0" fontId="22" fillId="0" borderId="23" xfId="0" applyFont="1" applyBorder="1" applyAlignment="1">
      <alignment horizontal="distributed" vertical="center" indent="2"/>
    </xf>
    <xf numFmtId="0" fontId="22" fillId="0" borderId="24" xfId="0" applyFont="1" applyBorder="1" applyAlignment="1">
      <alignment horizontal="distributed" vertical="center" indent="2"/>
    </xf>
    <xf numFmtId="0" fontId="22" fillId="0" borderId="29" xfId="0" applyFont="1" applyBorder="1" applyAlignment="1">
      <alignment horizontal="distributed" vertical="center" indent="2"/>
    </xf>
    <xf numFmtId="0" fontId="22" fillId="0" borderId="30" xfId="0" applyFont="1" applyBorder="1" applyAlignment="1">
      <alignment horizontal="distributed" vertical="center" indent="2"/>
    </xf>
    <xf numFmtId="0" fontId="22" fillId="0" borderId="32" xfId="0" applyFont="1" applyBorder="1" applyAlignment="1">
      <alignment horizontal="distributed" vertical="center" indent="2"/>
    </xf>
    <xf numFmtId="0" fontId="20" fillId="0" borderId="0" xfId="0" applyFont="1" applyAlignment="1">
      <alignment horizontal="distributed" vertical="center"/>
    </xf>
    <xf numFmtId="0" fontId="20" fillId="0" borderId="30" xfId="0" applyFont="1" applyBorder="1" applyAlignment="1">
      <alignment horizontal="distributed" vertical="center"/>
    </xf>
    <xf numFmtId="0" fontId="21" fillId="0" borderId="82" xfId="0" applyFont="1" applyBorder="1" applyAlignment="1">
      <alignment horizontal="distributed"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0" xfId="0"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27" xfId="0" applyBorder="1" applyAlignment="1">
      <alignment vertical="center" wrapText="1"/>
    </xf>
    <xf numFmtId="0" fontId="0" fillId="0" borderId="88" xfId="0" applyBorder="1" applyAlignment="1">
      <alignment vertical="center" wrapText="1"/>
    </xf>
    <xf numFmtId="0" fontId="0" fillId="0" borderId="31" xfId="0" applyBorder="1" applyAlignment="1">
      <alignment horizontal="center"/>
    </xf>
    <xf numFmtId="0" fontId="0" fillId="0" borderId="28" xfId="0" applyBorder="1" applyAlignment="1">
      <alignment horizontal="center"/>
    </xf>
    <xf numFmtId="0" fontId="22" fillId="0" borderId="13" xfId="0" applyFont="1" applyBorder="1" applyAlignment="1">
      <alignment horizontal="center" vertical="center"/>
    </xf>
    <xf numFmtId="0" fontId="22" fillId="0" borderId="45" xfId="0" applyFont="1" applyBorder="1" applyAlignment="1">
      <alignment horizontal="center" vertical="center"/>
    </xf>
    <xf numFmtId="0" fontId="22" fillId="0" borderId="26" xfId="0" applyFont="1" applyBorder="1" applyAlignment="1">
      <alignment horizontal="center" vertical="center"/>
    </xf>
    <xf numFmtId="0" fontId="22" fillId="0" borderId="35" xfId="0" applyFont="1" applyBorder="1" applyAlignment="1">
      <alignment horizontal="distributed" vertical="center" indent="2"/>
    </xf>
    <xf numFmtId="0" fontId="22" fillId="0" borderId="25" xfId="0" applyFont="1" applyBorder="1" applyAlignment="1">
      <alignment horizontal="distributed" vertical="center" indent="2"/>
    </xf>
    <xf numFmtId="0" fontId="34" fillId="0" borderId="89" xfId="0" applyFont="1" applyBorder="1" applyAlignment="1">
      <alignment vertical="center"/>
    </xf>
    <xf numFmtId="0" fontId="0" fillId="0" borderId="90" xfId="0" applyBorder="1" applyAlignment="1">
      <alignment vertical="center"/>
    </xf>
    <xf numFmtId="0" fontId="37" fillId="0" borderId="90" xfId="0" applyFont="1" applyBorder="1" applyAlignment="1">
      <alignment horizontal="left" vertical="center" shrinkToFit="1"/>
    </xf>
    <xf numFmtId="0" fontId="0" fillId="0" borderId="90" xfId="0" applyBorder="1" applyAlignment="1">
      <alignment horizontal="left" vertical="center" shrinkToFit="1"/>
    </xf>
    <xf numFmtId="49" fontId="34" fillId="0" borderId="90" xfId="0" applyNumberFormat="1" applyFont="1" applyBorder="1" applyAlignment="1">
      <alignment horizontal="center" vertical="center"/>
    </xf>
    <xf numFmtId="0" fontId="0" fillId="0" borderId="91" xfId="0" applyBorder="1" applyAlignment="1">
      <alignment vertical="center"/>
    </xf>
    <xf numFmtId="0" fontId="0" fillId="0" borderId="90" xfId="0" applyFont="1" applyBorder="1" applyAlignment="1">
      <alignment vertical="center"/>
    </xf>
    <xf numFmtId="0" fontId="0" fillId="0" borderId="90" xfId="0" applyFont="1" applyBorder="1" applyAlignment="1">
      <alignment horizontal="left" vertical="center" shrinkToFit="1"/>
    </xf>
    <xf numFmtId="0" fontId="0" fillId="0" borderId="91" xfId="0" applyFont="1" applyBorder="1" applyAlignment="1">
      <alignment vertical="center"/>
    </xf>
    <xf numFmtId="0" fontId="34" fillId="0" borderId="94" xfId="0" applyFont="1" applyBorder="1" applyAlignment="1">
      <alignment vertical="center"/>
    </xf>
    <xf numFmtId="0" fontId="0" fillId="0" borderId="92" xfId="0" applyFont="1" applyBorder="1" applyAlignment="1">
      <alignment vertical="center"/>
    </xf>
    <xf numFmtId="0" fontId="37" fillId="0" borderId="92" xfId="0" applyFont="1" applyBorder="1" applyAlignment="1">
      <alignment horizontal="left" vertical="center" shrinkToFit="1"/>
    </xf>
    <xf numFmtId="0" fontId="0" fillId="0" borderId="92" xfId="0" applyFont="1" applyBorder="1" applyAlignment="1">
      <alignment horizontal="left" vertical="center" shrinkToFit="1"/>
    </xf>
    <xf numFmtId="49" fontId="34" fillId="0" borderId="92" xfId="0" applyNumberFormat="1" applyFont="1" applyBorder="1" applyAlignment="1">
      <alignment horizontal="center" vertical="center"/>
    </xf>
    <xf numFmtId="0" fontId="0" fillId="0" borderId="93" xfId="0" applyFont="1" applyBorder="1" applyAlignment="1">
      <alignment vertical="center"/>
    </xf>
    <xf numFmtId="0" fontId="0" fillId="0" borderId="92" xfId="0" applyBorder="1" applyAlignment="1">
      <alignment vertical="center"/>
    </xf>
    <xf numFmtId="0" fontId="0" fillId="0" borderId="92" xfId="0" applyBorder="1" applyAlignment="1">
      <alignment horizontal="left" vertical="center" shrinkToFit="1"/>
    </xf>
    <xf numFmtId="0" fontId="0" fillId="0" borderId="93" xfId="0" applyBorder="1" applyAlignment="1">
      <alignment vertical="center"/>
    </xf>
    <xf numFmtId="0" fontId="37" fillId="0" borderId="95" xfId="0" applyFont="1" applyBorder="1" applyAlignment="1">
      <alignment horizontal="left" vertical="center" shrinkToFit="1"/>
    </xf>
    <xf numFmtId="0" fontId="0" fillId="0" borderId="95" xfId="0" applyBorder="1" applyAlignment="1">
      <alignment horizontal="left" vertical="center" shrinkToFit="1"/>
    </xf>
    <xf numFmtId="49" fontId="34" fillId="0" borderId="95" xfId="0" applyNumberFormat="1" applyFont="1" applyBorder="1" applyAlignment="1">
      <alignment horizontal="center" vertical="center"/>
    </xf>
    <xf numFmtId="0" fontId="0" fillId="0" borderId="96" xfId="0" applyBorder="1" applyAlignment="1">
      <alignment vertical="center"/>
    </xf>
    <xf numFmtId="0" fontId="34" fillId="0" borderId="101" xfId="0" applyFont="1" applyBorder="1" applyAlignment="1">
      <alignment vertical="center"/>
    </xf>
    <xf numFmtId="0" fontId="0" fillId="0" borderId="95" xfId="0" applyFont="1" applyBorder="1" applyAlignment="1">
      <alignment vertical="center"/>
    </xf>
    <xf numFmtId="0" fontId="0" fillId="0" borderId="95" xfId="0" applyFont="1" applyBorder="1" applyAlignment="1">
      <alignment horizontal="left" vertical="center" shrinkToFit="1"/>
    </xf>
    <xf numFmtId="0" fontId="0" fillId="0" borderId="96" xfId="0" applyFont="1" applyBorder="1" applyAlignment="1">
      <alignment vertical="center"/>
    </xf>
    <xf numFmtId="0" fontId="0" fillId="0" borderId="95" xfId="0" applyBorder="1" applyAlignment="1">
      <alignment vertical="center"/>
    </xf>
    <xf numFmtId="0" fontId="34" fillId="8" borderId="29" xfId="0" applyFont="1" applyFill="1" applyBorder="1" applyAlignment="1">
      <alignment vertical="center"/>
    </xf>
    <xf numFmtId="0" fontId="0" fillId="8" borderId="30" xfId="0" applyFill="1" applyBorder="1" applyAlignment="1">
      <alignment vertical="center"/>
    </xf>
    <xf numFmtId="0" fontId="34" fillId="8" borderId="97" xfId="0" applyFont="1" applyFill="1" applyBorder="1" applyAlignment="1">
      <alignment horizontal="center" vertical="center"/>
    </xf>
    <xf numFmtId="0" fontId="0" fillId="8" borderId="98" xfId="0" applyFill="1" applyBorder="1" applyAlignment="1">
      <alignment vertical="center"/>
    </xf>
    <xf numFmtId="0" fontId="0" fillId="8" borderId="99" xfId="0" applyFill="1" applyBorder="1" applyAlignment="1">
      <alignment vertical="center"/>
    </xf>
    <xf numFmtId="0" fontId="34" fillId="8" borderId="100" xfId="0" applyFont="1" applyFill="1" applyBorder="1" applyAlignment="1">
      <alignment horizontal="center" vertical="center" wrapText="1"/>
    </xf>
    <xf numFmtId="0" fontId="0" fillId="8" borderId="32" xfId="0" applyFill="1" applyBorder="1" applyAlignment="1">
      <alignment horizontal="center" vertical="center"/>
    </xf>
    <xf numFmtId="0" fontId="34" fillId="8" borderId="31" xfId="0" applyFont="1" applyFill="1" applyBorder="1" applyAlignment="1">
      <alignment horizontal="left" vertical="center" indent="4"/>
    </xf>
    <xf numFmtId="0" fontId="0" fillId="8" borderId="23" xfId="0" applyFill="1" applyBorder="1" applyAlignment="1">
      <alignment horizontal="left" vertical="center" indent="4"/>
    </xf>
    <xf numFmtId="0" fontId="34" fillId="8" borderId="102" xfId="0" applyFont="1" applyFill="1" applyBorder="1" applyAlignment="1">
      <alignment horizontal="center" vertical="center"/>
    </xf>
    <xf numFmtId="0" fontId="0" fillId="8" borderId="24" xfId="0" applyFill="1" applyBorder="1" applyAlignment="1">
      <alignment horizontal="center" vertical="center"/>
    </xf>
    <xf numFmtId="0" fontId="0" fillId="19" borderId="12" xfId="0" applyFill="1" applyBorder="1" applyAlignment="1">
      <alignment horizontal="center" vertical="center"/>
    </xf>
    <xf numFmtId="0" fontId="20" fillId="19" borderId="12" xfId="0" quotePrefix="1" applyFont="1" applyFill="1" applyBorder="1" applyAlignment="1">
      <alignment horizontal="center" vertical="center"/>
    </xf>
    <xf numFmtId="0" fontId="20" fillId="19" borderId="12" xfId="0" applyFont="1" applyFill="1" applyBorder="1" applyAlignment="1">
      <alignment horizontal="center" vertical="center"/>
    </xf>
    <xf numFmtId="0" fontId="31" fillId="19" borderId="70" xfId="0" applyFont="1" applyFill="1" applyBorder="1" applyAlignment="1">
      <alignment horizontal="center"/>
    </xf>
    <xf numFmtId="0" fontId="31" fillId="19" borderId="71" xfId="0" applyFont="1" applyFill="1" applyBorder="1" applyAlignment="1">
      <alignment horizontal="center"/>
    </xf>
    <xf numFmtId="0" fontId="31" fillId="19" borderId="72" xfId="0" applyFont="1" applyFill="1" applyBorder="1" applyAlignment="1">
      <alignment horizontal="center"/>
    </xf>
    <xf numFmtId="0" fontId="0" fillId="19" borderId="12" xfId="0"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省令）第12号の2様式(納付書)手引（図解式）201211126作成（H25）" xfId="43"/>
    <cellStyle name="良い" xfId="44" builtinId="26" customBuiltin="1"/>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22225</xdr:colOff>
      <xdr:row>21</xdr:row>
      <xdr:rowOff>135855</xdr:rowOff>
    </xdr:from>
    <xdr:to>
      <xdr:col>1</xdr:col>
      <xdr:colOff>111125</xdr:colOff>
      <xdr:row>31</xdr:row>
      <xdr:rowOff>98351</xdr:rowOff>
    </xdr:to>
    <xdr:sp macro="" textlink="">
      <xdr:nvSpPr>
        <xdr:cNvPr id="22549" name="Text Box 2"/>
        <xdr:cNvSpPr txBox="1"/>
      </xdr:nvSpPr>
      <xdr:spPr bwMode="auto">
        <a:xfrm>
          <a:off x="28575" y="5410200"/>
          <a:ext cx="247650" cy="396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r>
            <a:rPr lang="ja-JP" altLang="en-US" sz="1100" b="0" i="0" u="none" baseline="0">
              <a:solidFill>
                <a:srgbClr val="000000"/>
              </a:solidFill>
              <a:latin typeface="ＭＳ 明朝"/>
              <a:ea typeface="ＭＳ 明朝"/>
            </a:rPr>
            <a:t>法人事業税・特別法人事業税</a:t>
          </a:r>
        </a:p>
      </xdr:txBody>
    </xdr:sp>
    <xdr:clientData/>
  </xdr:twoCellAnchor>
  <xdr:twoCellAnchor editAs="oneCell">
    <xdr:from>
      <xdr:col>2</xdr:col>
      <xdr:colOff>50800</xdr:colOff>
      <xdr:row>17</xdr:row>
      <xdr:rowOff>98351</xdr:rowOff>
    </xdr:from>
    <xdr:to>
      <xdr:col>7</xdr:col>
      <xdr:colOff>88900</xdr:colOff>
      <xdr:row>17</xdr:row>
      <xdr:rowOff>295354</xdr:rowOff>
    </xdr:to>
    <xdr:sp macro="" textlink="">
      <xdr:nvSpPr>
        <xdr:cNvPr id="22550" name="Text Box 3"/>
        <xdr:cNvSpPr txBox="1"/>
      </xdr:nvSpPr>
      <xdr:spPr bwMode="auto">
        <a:xfrm>
          <a:off x="361950" y="37719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法人税割額</a:t>
          </a:r>
        </a:p>
      </xdr:txBody>
    </xdr:sp>
    <xdr:clientData/>
  </xdr:twoCellAnchor>
  <xdr:twoCellAnchor editAs="oneCell">
    <xdr:from>
      <xdr:col>2</xdr:col>
      <xdr:colOff>50800</xdr:colOff>
      <xdr:row>18</xdr:row>
      <xdr:rowOff>98351</xdr:rowOff>
    </xdr:from>
    <xdr:to>
      <xdr:col>7</xdr:col>
      <xdr:colOff>88900</xdr:colOff>
      <xdr:row>18</xdr:row>
      <xdr:rowOff>295354</xdr:rowOff>
    </xdr:to>
    <xdr:sp macro="" textlink="">
      <xdr:nvSpPr>
        <xdr:cNvPr id="22551" name="Text Box 4"/>
        <xdr:cNvSpPr txBox="1"/>
      </xdr:nvSpPr>
      <xdr:spPr bwMode="auto">
        <a:xfrm>
          <a:off x="361950" y="41719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均等割額</a:t>
          </a:r>
        </a:p>
      </xdr:txBody>
    </xdr:sp>
    <xdr:clientData/>
  </xdr:twoCellAnchor>
  <xdr:twoCellAnchor editAs="oneCell">
    <xdr:from>
      <xdr:col>2</xdr:col>
      <xdr:colOff>50800</xdr:colOff>
      <xdr:row>19</xdr:row>
      <xdr:rowOff>98351</xdr:rowOff>
    </xdr:from>
    <xdr:to>
      <xdr:col>7</xdr:col>
      <xdr:colOff>88900</xdr:colOff>
      <xdr:row>19</xdr:row>
      <xdr:rowOff>295354</xdr:rowOff>
    </xdr:to>
    <xdr:sp macro="" textlink="">
      <xdr:nvSpPr>
        <xdr:cNvPr id="22552" name="Text Box 5"/>
        <xdr:cNvSpPr txBox="1"/>
      </xdr:nvSpPr>
      <xdr:spPr bwMode="auto">
        <a:xfrm>
          <a:off x="361950" y="45720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延滞金</a:t>
          </a:r>
        </a:p>
      </xdr:txBody>
    </xdr:sp>
    <xdr:clientData/>
  </xdr:twoCellAnchor>
  <xdr:twoCellAnchor editAs="oneCell">
    <xdr:from>
      <xdr:col>2</xdr:col>
      <xdr:colOff>50800</xdr:colOff>
      <xdr:row>20</xdr:row>
      <xdr:rowOff>95324</xdr:rowOff>
    </xdr:from>
    <xdr:to>
      <xdr:col>7</xdr:col>
      <xdr:colOff>92102</xdr:colOff>
      <xdr:row>20</xdr:row>
      <xdr:rowOff>285973</xdr:rowOff>
    </xdr:to>
    <xdr:sp macro="" textlink="">
      <xdr:nvSpPr>
        <xdr:cNvPr id="22553" name="Text Box 6"/>
        <xdr:cNvSpPr txBox="1"/>
      </xdr:nvSpPr>
      <xdr:spPr bwMode="auto">
        <a:xfrm>
          <a:off x="361950" y="4962525"/>
          <a:ext cx="8096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2</xdr:col>
      <xdr:colOff>60325</xdr:colOff>
      <xdr:row>21</xdr:row>
      <xdr:rowOff>98351</xdr:rowOff>
    </xdr:from>
    <xdr:to>
      <xdr:col>7</xdr:col>
      <xdr:colOff>92075</xdr:colOff>
      <xdr:row>21</xdr:row>
      <xdr:rowOff>295354</xdr:rowOff>
    </xdr:to>
    <xdr:sp macro="" textlink="">
      <xdr:nvSpPr>
        <xdr:cNvPr id="22554" name="Text Box 7"/>
        <xdr:cNvSpPr txBox="1"/>
      </xdr:nvSpPr>
      <xdr:spPr bwMode="auto">
        <a:xfrm>
          <a:off x="371475" y="53721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所得割額</a:t>
          </a:r>
        </a:p>
      </xdr:txBody>
    </xdr:sp>
    <xdr:clientData/>
  </xdr:twoCellAnchor>
  <xdr:twoCellAnchor editAs="oneCell">
    <xdr:from>
      <xdr:col>2</xdr:col>
      <xdr:colOff>22225</xdr:colOff>
      <xdr:row>22</xdr:row>
      <xdr:rowOff>98351</xdr:rowOff>
    </xdr:from>
    <xdr:to>
      <xdr:col>7</xdr:col>
      <xdr:colOff>111125</xdr:colOff>
      <xdr:row>22</xdr:row>
      <xdr:rowOff>295354</xdr:rowOff>
    </xdr:to>
    <xdr:sp macro="" textlink="">
      <xdr:nvSpPr>
        <xdr:cNvPr id="22555" name="Text Box 8"/>
        <xdr:cNvSpPr txBox="1"/>
      </xdr:nvSpPr>
      <xdr:spPr bwMode="auto">
        <a:xfrm>
          <a:off x="333375" y="5772150"/>
          <a:ext cx="857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付加価値割額</a:t>
          </a:r>
        </a:p>
      </xdr:txBody>
    </xdr:sp>
    <xdr:clientData/>
  </xdr:twoCellAnchor>
  <xdr:twoCellAnchor editAs="oneCell">
    <xdr:from>
      <xdr:col>2</xdr:col>
      <xdr:colOff>50800</xdr:colOff>
      <xdr:row>23</xdr:row>
      <xdr:rowOff>98351</xdr:rowOff>
    </xdr:from>
    <xdr:to>
      <xdr:col>7</xdr:col>
      <xdr:colOff>88900</xdr:colOff>
      <xdr:row>23</xdr:row>
      <xdr:rowOff>295354</xdr:rowOff>
    </xdr:to>
    <xdr:sp macro="" textlink="">
      <xdr:nvSpPr>
        <xdr:cNvPr id="22556" name="Text Box 9"/>
        <xdr:cNvSpPr txBox="1"/>
      </xdr:nvSpPr>
      <xdr:spPr bwMode="auto">
        <a:xfrm>
          <a:off x="361950" y="61722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資本割額</a:t>
          </a:r>
        </a:p>
      </xdr:txBody>
    </xdr:sp>
    <xdr:clientData/>
  </xdr:twoCellAnchor>
  <xdr:twoCellAnchor editAs="oneCell">
    <xdr:from>
      <xdr:col>2</xdr:col>
      <xdr:colOff>50800</xdr:colOff>
      <xdr:row>24</xdr:row>
      <xdr:rowOff>98351</xdr:rowOff>
    </xdr:from>
    <xdr:to>
      <xdr:col>7</xdr:col>
      <xdr:colOff>88900</xdr:colOff>
      <xdr:row>24</xdr:row>
      <xdr:rowOff>295354</xdr:rowOff>
    </xdr:to>
    <xdr:sp macro="" textlink="">
      <xdr:nvSpPr>
        <xdr:cNvPr id="22557" name="Text Box 10"/>
        <xdr:cNvSpPr txBox="1"/>
      </xdr:nvSpPr>
      <xdr:spPr bwMode="auto">
        <a:xfrm>
          <a:off x="361950" y="65722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収入割額</a:t>
          </a:r>
        </a:p>
      </xdr:txBody>
    </xdr:sp>
    <xdr:clientData/>
  </xdr:twoCellAnchor>
  <xdr:twoCellAnchor editAs="oneCell">
    <xdr:from>
      <xdr:col>2</xdr:col>
      <xdr:colOff>50800</xdr:colOff>
      <xdr:row>26</xdr:row>
      <xdr:rowOff>37505</xdr:rowOff>
    </xdr:from>
    <xdr:to>
      <xdr:col>7</xdr:col>
      <xdr:colOff>88900</xdr:colOff>
      <xdr:row>26</xdr:row>
      <xdr:rowOff>228154</xdr:rowOff>
    </xdr:to>
    <xdr:sp macro="" textlink="">
      <xdr:nvSpPr>
        <xdr:cNvPr id="22558" name="Text Box 11"/>
        <xdr:cNvSpPr txBox="1"/>
      </xdr:nvSpPr>
      <xdr:spPr bwMode="auto">
        <a:xfrm>
          <a:off x="361950" y="7305675"/>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2</xdr:col>
      <xdr:colOff>50800</xdr:colOff>
      <xdr:row>26</xdr:row>
      <xdr:rowOff>181273</xdr:rowOff>
    </xdr:from>
    <xdr:to>
      <xdr:col>7</xdr:col>
      <xdr:colOff>88900</xdr:colOff>
      <xdr:row>26</xdr:row>
      <xdr:rowOff>371921</xdr:rowOff>
    </xdr:to>
    <xdr:sp macro="" textlink="">
      <xdr:nvSpPr>
        <xdr:cNvPr id="22559" name="Text Box 12"/>
        <xdr:cNvSpPr txBox="1"/>
      </xdr:nvSpPr>
      <xdr:spPr bwMode="auto">
        <a:xfrm>
          <a:off x="361950" y="74485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（05～09）</a:t>
          </a:r>
        </a:p>
      </xdr:txBody>
    </xdr:sp>
    <xdr:clientData/>
  </xdr:twoCellAnchor>
  <xdr:twoCellAnchor editAs="oneCell">
    <xdr:from>
      <xdr:col>2</xdr:col>
      <xdr:colOff>50800</xdr:colOff>
      <xdr:row>27</xdr:row>
      <xdr:rowOff>98351</xdr:rowOff>
    </xdr:from>
    <xdr:to>
      <xdr:col>7</xdr:col>
      <xdr:colOff>88900</xdr:colOff>
      <xdr:row>27</xdr:row>
      <xdr:rowOff>295354</xdr:rowOff>
    </xdr:to>
    <xdr:sp macro="" textlink="">
      <xdr:nvSpPr>
        <xdr:cNvPr id="22560" name="Text Box 13"/>
        <xdr:cNvSpPr txBox="1"/>
      </xdr:nvSpPr>
      <xdr:spPr bwMode="auto">
        <a:xfrm>
          <a:off x="361950" y="77724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延滞金</a:t>
          </a:r>
        </a:p>
      </xdr:txBody>
    </xdr:sp>
    <xdr:clientData/>
  </xdr:twoCellAnchor>
  <xdr:twoCellAnchor editAs="oneCell">
    <xdr:from>
      <xdr:col>2</xdr:col>
      <xdr:colOff>50800</xdr:colOff>
      <xdr:row>30</xdr:row>
      <xdr:rowOff>98351</xdr:rowOff>
    </xdr:from>
    <xdr:to>
      <xdr:col>7</xdr:col>
      <xdr:colOff>88900</xdr:colOff>
      <xdr:row>30</xdr:row>
      <xdr:rowOff>295354</xdr:rowOff>
    </xdr:to>
    <xdr:sp macro="" textlink="">
      <xdr:nvSpPr>
        <xdr:cNvPr id="22561" name="Text Box 14"/>
        <xdr:cNvSpPr txBox="1"/>
      </xdr:nvSpPr>
      <xdr:spPr bwMode="auto">
        <a:xfrm>
          <a:off x="361950" y="89725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重加算金</a:t>
          </a:r>
        </a:p>
      </xdr:txBody>
    </xdr:sp>
    <xdr:clientData/>
  </xdr:twoCellAnchor>
  <xdr:twoCellAnchor editAs="oneCell">
    <xdr:from>
      <xdr:col>2</xdr:col>
      <xdr:colOff>50800</xdr:colOff>
      <xdr:row>31</xdr:row>
      <xdr:rowOff>21779</xdr:rowOff>
    </xdr:from>
    <xdr:to>
      <xdr:col>7</xdr:col>
      <xdr:colOff>88900</xdr:colOff>
      <xdr:row>31</xdr:row>
      <xdr:rowOff>212427</xdr:rowOff>
    </xdr:to>
    <xdr:sp macro="" textlink="">
      <xdr:nvSpPr>
        <xdr:cNvPr id="22562" name="Text Box 15"/>
        <xdr:cNvSpPr txBox="1"/>
      </xdr:nvSpPr>
      <xdr:spPr bwMode="auto">
        <a:xfrm>
          <a:off x="361950" y="92964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2</xdr:col>
      <xdr:colOff>50800</xdr:colOff>
      <xdr:row>31</xdr:row>
      <xdr:rowOff>181273</xdr:rowOff>
    </xdr:from>
    <xdr:to>
      <xdr:col>7</xdr:col>
      <xdr:colOff>88900</xdr:colOff>
      <xdr:row>31</xdr:row>
      <xdr:rowOff>371921</xdr:rowOff>
    </xdr:to>
    <xdr:sp macro="" textlink="">
      <xdr:nvSpPr>
        <xdr:cNvPr id="22563" name="Text Box 16"/>
        <xdr:cNvSpPr txBox="1"/>
      </xdr:nvSpPr>
      <xdr:spPr bwMode="auto">
        <a:xfrm>
          <a:off x="361950" y="94488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（10～14）</a:t>
          </a:r>
        </a:p>
      </xdr:txBody>
    </xdr:sp>
    <xdr:clientData/>
  </xdr:twoCellAnchor>
  <xdr:twoCellAnchor editAs="oneCell">
    <xdr:from>
      <xdr:col>0</xdr:col>
      <xdr:colOff>120650</xdr:colOff>
      <xdr:row>32</xdr:row>
      <xdr:rowOff>98351</xdr:rowOff>
    </xdr:from>
    <xdr:to>
      <xdr:col>7</xdr:col>
      <xdr:colOff>38100</xdr:colOff>
      <xdr:row>32</xdr:row>
      <xdr:rowOff>295354</xdr:rowOff>
    </xdr:to>
    <xdr:sp macro="" textlink="">
      <xdr:nvSpPr>
        <xdr:cNvPr id="22564" name="Text Box 17"/>
        <xdr:cNvSpPr txBox="1"/>
      </xdr:nvSpPr>
      <xdr:spPr bwMode="auto">
        <a:xfrm>
          <a:off x="133350" y="9772650"/>
          <a:ext cx="9715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合計額</a:t>
          </a:r>
        </a:p>
      </xdr:txBody>
    </xdr:sp>
    <xdr:clientData/>
  </xdr:twoCellAnchor>
  <xdr:twoCellAnchor>
    <xdr:from>
      <xdr:col>2</xdr:col>
      <xdr:colOff>69850</xdr:colOff>
      <xdr:row>28</xdr:row>
      <xdr:rowOff>135855</xdr:rowOff>
    </xdr:from>
    <xdr:to>
      <xdr:col>7</xdr:col>
      <xdr:colOff>69850</xdr:colOff>
      <xdr:row>28</xdr:row>
      <xdr:rowOff>257919</xdr:rowOff>
    </xdr:to>
    <xdr:sp macro="" textlink="">
      <xdr:nvSpPr>
        <xdr:cNvPr id="22566" name="WordArt 19"/>
        <xdr:cNvSpPr>
          <a:spLocks noTextEdit="1"/>
        </xdr:cNvSpPr>
      </xdr:nvSpPr>
      <xdr:spPr bwMode="auto">
        <a:xfrm>
          <a:off x="381000" y="8210550"/>
          <a:ext cx="762000" cy="11430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過 少 申 告 加 算 金</a:t>
          </a:r>
        </a:p>
      </xdr:txBody>
    </xdr:sp>
    <xdr:clientData/>
  </xdr:twoCellAnchor>
  <xdr:twoCellAnchor>
    <xdr:from>
      <xdr:col>2</xdr:col>
      <xdr:colOff>69850</xdr:colOff>
      <xdr:row>29</xdr:row>
      <xdr:rowOff>135855</xdr:rowOff>
    </xdr:from>
    <xdr:to>
      <xdr:col>7</xdr:col>
      <xdr:colOff>69850</xdr:colOff>
      <xdr:row>29</xdr:row>
      <xdr:rowOff>257919</xdr:rowOff>
    </xdr:to>
    <xdr:sp macro="" textlink="">
      <xdr:nvSpPr>
        <xdr:cNvPr id="22567" name="WordArt 20"/>
        <xdr:cNvSpPr>
          <a:spLocks noTextEdit="1"/>
        </xdr:cNvSpPr>
      </xdr:nvSpPr>
      <xdr:spPr bwMode="auto">
        <a:xfrm>
          <a:off x="381000" y="8610600"/>
          <a:ext cx="762000" cy="11430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不 申 告 加 算 金</a:t>
          </a:r>
        </a:p>
      </xdr:txBody>
    </xdr:sp>
    <xdr:clientData/>
  </xdr:twoCellAnchor>
  <xdr:twoCellAnchor editAs="oneCell">
    <xdr:from>
      <xdr:col>0</xdr:col>
      <xdr:colOff>50800</xdr:colOff>
      <xdr:row>33</xdr:row>
      <xdr:rowOff>38546</xdr:rowOff>
    </xdr:from>
    <xdr:to>
      <xdr:col>3</xdr:col>
      <xdr:colOff>88900</xdr:colOff>
      <xdr:row>33</xdr:row>
      <xdr:rowOff>228154</xdr:rowOff>
    </xdr:to>
    <xdr:sp macro="" textlink="">
      <xdr:nvSpPr>
        <xdr:cNvPr id="22568" name="Text Box 21"/>
        <xdr:cNvSpPr txBox="1"/>
      </xdr:nvSpPr>
      <xdr:spPr bwMode="auto">
        <a:xfrm>
          <a:off x="57150" y="10106025"/>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納期限</a:t>
          </a:r>
        </a:p>
      </xdr:txBody>
    </xdr:sp>
    <xdr:clientData/>
  </xdr:twoCellAnchor>
  <xdr:twoCellAnchor>
    <xdr:from>
      <xdr:col>0</xdr:col>
      <xdr:colOff>41275</xdr:colOff>
      <xdr:row>34</xdr:row>
      <xdr:rowOff>47923</xdr:rowOff>
    </xdr:from>
    <xdr:to>
      <xdr:col>3</xdr:col>
      <xdr:colOff>88900</xdr:colOff>
      <xdr:row>34</xdr:row>
      <xdr:rowOff>171896</xdr:rowOff>
    </xdr:to>
    <xdr:sp macro="" textlink="">
      <xdr:nvSpPr>
        <xdr:cNvPr id="22569" name="WordArt 22"/>
        <xdr:cNvSpPr>
          <a:spLocks noTextEdit="1"/>
        </xdr:cNvSpPr>
      </xdr:nvSpPr>
      <xdr:spPr bwMode="auto">
        <a:xfrm>
          <a:off x="47625" y="10382250"/>
          <a:ext cx="504825" cy="123825"/>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課税事務所</a:t>
          </a:r>
        </a:p>
      </xdr:txBody>
    </xdr:sp>
    <xdr:clientData/>
  </xdr:twoCellAnchor>
  <xdr:oneCellAnchor>
    <xdr:from>
      <xdr:col>11</xdr:col>
      <xdr:colOff>38100</xdr:colOff>
      <xdr:row>17</xdr:row>
      <xdr:rowOff>0</xdr:rowOff>
    </xdr:from>
    <xdr:ext cx="95412" cy="136961"/>
    <xdr:sp macro="" textlink="">
      <xdr:nvSpPr>
        <xdr:cNvPr id="22570" name="Text Box 23"/>
        <xdr:cNvSpPr txBox="1"/>
      </xdr:nvSpPr>
      <xdr:spPr bwMode="auto">
        <a:xfrm>
          <a:off x="15748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13</xdr:col>
      <xdr:colOff>38100</xdr:colOff>
      <xdr:row>17</xdr:row>
      <xdr:rowOff>0</xdr:rowOff>
    </xdr:from>
    <xdr:ext cx="95412" cy="136961"/>
    <xdr:sp macro="" textlink="">
      <xdr:nvSpPr>
        <xdr:cNvPr id="22571" name="Text Box 24"/>
        <xdr:cNvSpPr txBox="1"/>
      </xdr:nvSpPr>
      <xdr:spPr bwMode="auto">
        <a:xfrm>
          <a:off x="18542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15</xdr:col>
      <xdr:colOff>38100</xdr:colOff>
      <xdr:row>17</xdr:row>
      <xdr:rowOff>0</xdr:rowOff>
    </xdr:from>
    <xdr:ext cx="95412" cy="136961"/>
    <xdr:sp macro="" textlink="">
      <xdr:nvSpPr>
        <xdr:cNvPr id="22572" name="Text Box 25"/>
        <xdr:cNvSpPr txBox="1"/>
      </xdr:nvSpPr>
      <xdr:spPr bwMode="auto">
        <a:xfrm>
          <a:off x="21336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億</a:t>
          </a:r>
        </a:p>
      </xdr:txBody>
    </xdr:sp>
    <xdr:clientData/>
  </xdr:oneCellAnchor>
  <xdr:oneCellAnchor>
    <xdr:from>
      <xdr:col>20</xdr:col>
      <xdr:colOff>38100</xdr:colOff>
      <xdr:row>17</xdr:row>
      <xdr:rowOff>0</xdr:rowOff>
    </xdr:from>
    <xdr:ext cx="95411" cy="136961"/>
    <xdr:sp macro="" textlink="">
      <xdr:nvSpPr>
        <xdr:cNvPr id="22573" name="Text Box 26"/>
        <xdr:cNvSpPr txBox="1"/>
      </xdr:nvSpPr>
      <xdr:spPr bwMode="auto">
        <a:xfrm>
          <a:off x="2933700" y="3667125"/>
          <a:ext cx="95411"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23</xdr:col>
      <xdr:colOff>38100</xdr:colOff>
      <xdr:row>17</xdr:row>
      <xdr:rowOff>0</xdr:rowOff>
    </xdr:from>
    <xdr:ext cx="95412" cy="136961"/>
    <xdr:sp macro="" textlink="">
      <xdr:nvSpPr>
        <xdr:cNvPr id="22574" name="Text Box 27"/>
        <xdr:cNvSpPr txBox="1"/>
      </xdr:nvSpPr>
      <xdr:spPr bwMode="auto">
        <a:xfrm>
          <a:off x="29718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17</xdr:col>
      <xdr:colOff>38100</xdr:colOff>
      <xdr:row>17</xdr:row>
      <xdr:rowOff>0</xdr:rowOff>
    </xdr:from>
    <xdr:ext cx="95412" cy="136961"/>
    <xdr:sp macro="" textlink="">
      <xdr:nvSpPr>
        <xdr:cNvPr id="22575" name="Text Box 28"/>
        <xdr:cNvSpPr txBox="1"/>
      </xdr:nvSpPr>
      <xdr:spPr bwMode="auto">
        <a:xfrm>
          <a:off x="24130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千</a:t>
          </a:r>
        </a:p>
      </xdr:txBody>
    </xdr:sp>
    <xdr:clientData/>
  </xdr:oneCellAnchor>
  <xdr:oneCellAnchor>
    <xdr:from>
      <xdr:col>25</xdr:col>
      <xdr:colOff>38100</xdr:colOff>
      <xdr:row>17</xdr:row>
      <xdr:rowOff>0</xdr:rowOff>
    </xdr:from>
    <xdr:ext cx="95412" cy="136961"/>
    <xdr:sp macro="" textlink="">
      <xdr:nvSpPr>
        <xdr:cNvPr id="22576" name="Text Box 29"/>
        <xdr:cNvSpPr txBox="1"/>
      </xdr:nvSpPr>
      <xdr:spPr bwMode="auto">
        <a:xfrm>
          <a:off x="32512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万</a:t>
          </a:r>
        </a:p>
      </xdr:txBody>
    </xdr:sp>
    <xdr:clientData/>
  </xdr:oneCellAnchor>
  <xdr:oneCellAnchor>
    <xdr:from>
      <xdr:col>29</xdr:col>
      <xdr:colOff>38100</xdr:colOff>
      <xdr:row>17</xdr:row>
      <xdr:rowOff>0</xdr:rowOff>
    </xdr:from>
    <xdr:ext cx="95412" cy="136961"/>
    <xdr:sp macro="" textlink="">
      <xdr:nvSpPr>
        <xdr:cNvPr id="22577" name="Text Box 30"/>
        <xdr:cNvSpPr txBox="1"/>
      </xdr:nvSpPr>
      <xdr:spPr bwMode="auto">
        <a:xfrm>
          <a:off x="38100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31</xdr:col>
      <xdr:colOff>38100</xdr:colOff>
      <xdr:row>17</xdr:row>
      <xdr:rowOff>0</xdr:rowOff>
    </xdr:from>
    <xdr:ext cx="95411" cy="136961"/>
    <xdr:sp macro="" textlink="">
      <xdr:nvSpPr>
        <xdr:cNvPr id="22578" name="Text Box 31"/>
        <xdr:cNvSpPr txBox="1"/>
      </xdr:nvSpPr>
      <xdr:spPr bwMode="auto">
        <a:xfrm>
          <a:off x="4457700" y="3667125"/>
          <a:ext cx="95411"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27</xdr:col>
      <xdr:colOff>38100</xdr:colOff>
      <xdr:row>17</xdr:row>
      <xdr:rowOff>0</xdr:rowOff>
    </xdr:from>
    <xdr:ext cx="95412" cy="136961"/>
    <xdr:sp macro="" textlink="">
      <xdr:nvSpPr>
        <xdr:cNvPr id="22579" name="Text Box 32"/>
        <xdr:cNvSpPr txBox="1"/>
      </xdr:nvSpPr>
      <xdr:spPr bwMode="auto">
        <a:xfrm>
          <a:off x="35306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千</a:t>
          </a:r>
        </a:p>
      </xdr:txBody>
    </xdr:sp>
    <xdr:clientData/>
  </xdr:oneCellAnchor>
  <xdr:oneCellAnchor>
    <xdr:from>
      <xdr:col>34</xdr:col>
      <xdr:colOff>38100</xdr:colOff>
      <xdr:row>17</xdr:row>
      <xdr:rowOff>0</xdr:rowOff>
    </xdr:from>
    <xdr:ext cx="95412" cy="136961"/>
    <xdr:sp macro="" textlink="">
      <xdr:nvSpPr>
        <xdr:cNvPr id="22580" name="Text Box 33"/>
        <xdr:cNvSpPr txBox="1"/>
      </xdr:nvSpPr>
      <xdr:spPr bwMode="auto">
        <a:xfrm>
          <a:off x="43688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円</a:t>
          </a:r>
        </a:p>
      </xdr:txBody>
    </xdr:sp>
    <xdr:clientData/>
  </xdr:oneCellAnchor>
  <xdr:oneCellAnchor>
    <xdr:from>
      <xdr:col>0</xdr:col>
      <xdr:colOff>50800</xdr:colOff>
      <xdr:row>36</xdr:row>
      <xdr:rowOff>38100</xdr:rowOff>
    </xdr:from>
    <xdr:ext cx="2326791" cy="186974"/>
    <xdr:sp macro="" textlink="">
      <xdr:nvSpPr>
        <xdr:cNvPr id="22581" name="Text Box 42"/>
        <xdr:cNvSpPr txBox="1"/>
      </xdr:nvSpPr>
      <xdr:spPr bwMode="auto">
        <a:xfrm>
          <a:off x="50800" y="10883900"/>
          <a:ext cx="232679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r>
            <a:rPr lang="ja-JP" altLang="en-US" sz="900" b="0" i="0" u="none" baseline="0">
              <a:solidFill>
                <a:srgbClr val="000000"/>
              </a:solidFill>
              <a:latin typeface="ＭＳ 明朝"/>
              <a:ea typeface="ＭＳ 明朝"/>
            </a:rPr>
            <a:t>上記のとおり領収しました。（納税者保管）</a:t>
          </a:r>
        </a:p>
      </xdr:txBody>
    </xdr:sp>
    <xdr:clientData/>
  </xdr:oneCellAnchor>
  <xdr:oneCellAnchor>
    <xdr:from>
      <xdr:col>0</xdr:col>
      <xdr:colOff>50800</xdr:colOff>
      <xdr:row>36</xdr:row>
      <xdr:rowOff>228600</xdr:rowOff>
    </xdr:from>
    <xdr:ext cx="1749710" cy="186974"/>
    <xdr:sp macro="" textlink="">
      <xdr:nvSpPr>
        <xdr:cNvPr id="22582" name="Text Box 43"/>
        <xdr:cNvSpPr txBox="1"/>
      </xdr:nvSpPr>
      <xdr:spPr bwMode="auto">
        <a:xfrm>
          <a:off x="50800" y="11074400"/>
          <a:ext cx="1749710"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r>
            <a:rPr lang="ja-JP" altLang="en-US" sz="900" b="0" i="0" u="none" baseline="0">
              <a:solidFill>
                <a:srgbClr val="000000"/>
              </a:solidFill>
              <a:latin typeface="ＭＳ 明朝"/>
              <a:ea typeface="ＭＳ 明朝"/>
            </a:rPr>
            <a:t>◎この納付書は、３枚１組として</a:t>
          </a:r>
        </a:p>
      </xdr:txBody>
    </xdr:sp>
    <xdr:clientData/>
  </xdr:oneCellAnchor>
  <xdr:twoCellAnchor editAs="oneCell">
    <xdr:from>
      <xdr:col>39</xdr:col>
      <xdr:colOff>50800</xdr:colOff>
      <xdr:row>17</xdr:row>
      <xdr:rowOff>98351</xdr:rowOff>
    </xdr:from>
    <xdr:to>
      <xdr:col>44</xdr:col>
      <xdr:colOff>73053</xdr:colOff>
      <xdr:row>17</xdr:row>
      <xdr:rowOff>295354</xdr:rowOff>
    </xdr:to>
    <xdr:sp macro="" textlink="">
      <xdr:nvSpPr>
        <xdr:cNvPr id="22584" name="Text Box 48"/>
        <xdr:cNvSpPr txBox="1"/>
      </xdr:nvSpPr>
      <xdr:spPr bwMode="auto">
        <a:xfrm>
          <a:off x="5762625" y="377190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法人税割額</a:t>
          </a:r>
        </a:p>
      </xdr:txBody>
    </xdr:sp>
    <xdr:clientData/>
  </xdr:twoCellAnchor>
  <xdr:twoCellAnchor editAs="oneCell">
    <xdr:from>
      <xdr:col>39</xdr:col>
      <xdr:colOff>50800</xdr:colOff>
      <xdr:row>18</xdr:row>
      <xdr:rowOff>98351</xdr:rowOff>
    </xdr:from>
    <xdr:to>
      <xdr:col>44</xdr:col>
      <xdr:colOff>73053</xdr:colOff>
      <xdr:row>18</xdr:row>
      <xdr:rowOff>295354</xdr:rowOff>
    </xdr:to>
    <xdr:sp macro="" textlink="">
      <xdr:nvSpPr>
        <xdr:cNvPr id="22585" name="Text Box 49"/>
        <xdr:cNvSpPr txBox="1"/>
      </xdr:nvSpPr>
      <xdr:spPr bwMode="auto">
        <a:xfrm>
          <a:off x="5762625" y="417195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均等割額</a:t>
          </a:r>
        </a:p>
      </xdr:txBody>
    </xdr:sp>
    <xdr:clientData/>
  </xdr:twoCellAnchor>
  <xdr:twoCellAnchor editAs="oneCell">
    <xdr:from>
      <xdr:col>39</xdr:col>
      <xdr:colOff>50800</xdr:colOff>
      <xdr:row>19</xdr:row>
      <xdr:rowOff>98351</xdr:rowOff>
    </xdr:from>
    <xdr:to>
      <xdr:col>44</xdr:col>
      <xdr:colOff>73053</xdr:colOff>
      <xdr:row>19</xdr:row>
      <xdr:rowOff>295354</xdr:rowOff>
    </xdr:to>
    <xdr:sp macro="" textlink="">
      <xdr:nvSpPr>
        <xdr:cNvPr id="22586" name="Text Box 50"/>
        <xdr:cNvSpPr txBox="1"/>
      </xdr:nvSpPr>
      <xdr:spPr bwMode="auto">
        <a:xfrm>
          <a:off x="5762625" y="457200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延滞金</a:t>
          </a:r>
        </a:p>
      </xdr:txBody>
    </xdr:sp>
    <xdr:clientData/>
  </xdr:twoCellAnchor>
  <xdr:twoCellAnchor editAs="oneCell">
    <xdr:from>
      <xdr:col>39</xdr:col>
      <xdr:colOff>50800</xdr:colOff>
      <xdr:row>20</xdr:row>
      <xdr:rowOff>95324</xdr:rowOff>
    </xdr:from>
    <xdr:to>
      <xdr:col>44</xdr:col>
      <xdr:colOff>73053</xdr:colOff>
      <xdr:row>20</xdr:row>
      <xdr:rowOff>285973</xdr:rowOff>
    </xdr:to>
    <xdr:sp macro="" textlink="">
      <xdr:nvSpPr>
        <xdr:cNvPr id="22587" name="Text Box 51"/>
        <xdr:cNvSpPr txBox="1"/>
      </xdr:nvSpPr>
      <xdr:spPr bwMode="auto">
        <a:xfrm>
          <a:off x="5762625" y="4962525"/>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39</xdr:col>
      <xdr:colOff>60325</xdr:colOff>
      <xdr:row>21</xdr:row>
      <xdr:rowOff>98351</xdr:rowOff>
    </xdr:from>
    <xdr:to>
      <xdr:col>44</xdr:col>
      <xdr:colOff>73025</xdr:colOff>
      <xdr:row>21</xdr:row>
      <xdr:rowOff>295354</xdr:rowOff>
    </xdr:to>
    <xdr:sp macro="" textlink="">
      <xdr:nvSpPr>
        <xdr:cNvPr id="22588" name="Text Box 52"/>
        <xdr:cNvSpPr txBox="1"/>
      </xdr:nvSpPr>
      <xdr:spPr bwMode="auto">
        <a:xfrm>
          <a:off x="5772150" y="5372100"/>
          <a:ext cx="7810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所得割額</a:t>
          </a:r>
        </a:p>
      </xdr:txBody>
    </xdr:sp>
    <xdr:clientData/>
  </xdr:twoCellAnchor>
  <xdr:twoCellAnchor editAs="oneCell">
    <xdr:from>
      <xdr:col>39</xdr:col>
      <xdr:colOff>22225</xdr:colOff>
      <xdr:row>22</xdr:row>
      <xdr:rowOff>98351</xdr:rowOff>
    </xdr:from>
    <xdr:to>
      <xdr:col>44</xdr:col>
      <xdr:colOff>92075</xdr:colOff>
      <xdr:row>22</xdr:row>
      <xdr:rowOff>295354</xdr:rowOff>
    </xdr:to>
    <xdr:sp macro="" textlink="">
      <xdr:nvSpPr>
        <xdr:cNvPr id="22589" name="Text Box 53"/>
        <xdr:cNvSpPr txBox="1"/>
      </xdr:nvSpPr>
      <xdr:spPr bwMode="auto">
        <a:xfrm>
          <a:off x="5734050" y="5772150"/>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付加価値割額</a:t>
          </a:r>
        </a:p>
      </xdr:txBody>
    </xdr:sp>
    <xdr:clientData/>
  </xdr:twoCellAnchor>
  <xdr:twoCellAnchor editAs="oneCell">
    <xdr:from>
      <xdr:col>39</xdr:col>
      <xdr:colOff>50800</xdr:colOff>
      <xdr:row>23</xdr:row>
      <xdr:rowOff>98351</xdr:rowOff>
    </xdr:from>
    <xdr:to>
      <xdr:col>44</xdr:col>
      <xdr:colOff>73053</xdr:colOff>
      <xdr:row>23</xdr:row>
      <xdr:rowOff>295354</xdr:rowOff>
    </xdr:to>
    <xdr:sp macro="" textlink="">
      <xdr:nvSpPr>
        <xdr:cNvPr id="22590" name="Text Box 54"/>
        <xdr:cNvSpPr txBox="1"/>
      </xdr:nvSpPr>
      <xdr:spPr bwMode="auto">
        <a:xfrm>
          <a:off x="5762625" y="617220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資本割額</a:t>
          </a:r>
        </a:p>
      </xdr:txBody>
    </xdr:sp>
    <xdr:clientData/>
  </xdr:twoCellAnchor>
  <xdr:twoCellAnchor editAs="oneCell">
    <xdr:from>
      <xdr:col>39</xdr:col>
      <xdr:colOff>50800</xdr:colOff>
      <xdr:row>24</xdr:row>
      <xdr:rowOff>98351</xdr:rowOff>
    </xdr:from>
    <xdr:to>
      <xdr:col>44</xdr:col>
      <xdr:colOff>73053</xdr:colOff>
      <xdr:row>24</xdr:row>
      <xdr:rowOff>295354</xdr:rowOff>
    </xdr:to>
    <xdr:sp macro="" textlink="">
      <xdr:nvSpPr>
        <xdr:cNvPr id="22591" name="Text Box 55"/>
        <xdr:cNvSpPr txBox="1"/>
      </xdr:nvSpPr>
      <xdr:spPr bwMode="auto">
        <a:xfrm>
          <a:off x="5762625" y="657225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収入割額</a:t>
          </a:r>
        </a:p>
      </xdr:txBody>
    </xdr:sp>
    <xdr:clientData/>
  </xdr:twoCellAnchor>
  <xdr:twoCellAnchor editAs="oneCell">
    <xdr:from>
      <xdr:col>39</xdr:col>
      <xdr:colOff>50800</xdr:colOff>
      <xdr:row>26</xdr:row>
      <xdr:rowOff>37505</xdr:rowOff>
    </xdr:from>
    <xdr:to>
      <xdr:col>44</xdr:col>
      <xdr:colOff>73053</xdr:colOff>
      <xdr:row>26</xdr:row>
      <xdr:rowOff>228154</xdr:rowOff>
    </xdr:to>
    <xdr:sp macro="" textlink="">
      <xdr:nvSpPr>
        <xdr:cNvPr id="22592" name="Text Box 56"/>
        <xdr:cNvSpPr txBox="1"/>
      </xdr:nvSpPr>
      <xdr:spPr bwMode="auto">
        <a:xfrm>
          <a:off x="5762625" y="7305675"/>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39</xdr:col>
      <xdr:colOff>50800</xdr:colOff>
      <xdr:row>26</xdr:row>
      <xdr:rowOff>181273</xdr:rowOff>
    </xdr:from>
    <xdr:to>
      <xdr:col>44</xdr:col>
      <xdr:colOff>73053</xdr:colOff>
      <xdr:row>26</xdr:row>
      <xdr:rowOff>371921</xdr:rowOff>
    </xdr:to>
    <xdr:sp macro="" textlink="">
      <xdr:nvSpPr>
        <xdr:cNvPr id="22593" name="Text Box 57"/>
        <xdr:cNvSpPr txBox="1"/>
      </xdr:nvSpPr>
      <xdr:spPr bwMode="auto">
        <a:xfrm>
          <a:off x="5762625" y="744855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（05～09）</a:t>
          </a:r>
        </a:p>
      </xdr:txBody>
    </xdr:sp>
    <xdr:clientData/>
  </xdr:twoCellAnchor>
  <xdr:twoCellAnchor editAs="oneCell">
    <xdr:from>
      <xdr:col>39</xdr:col>
      <xdr:colOff>50800</xdr:colOff>
      <xdr:row>27</xdr:row>
      <xdr:rowOff>98351</xdr:rowOff>
    </xdr:from>
    <xdr:to>
      <xdr:col>44</xdr:col>
      <xdr:colOff>73053</xdr:colOff>
      <xdr:row>27</xdr:row>
      <xdr:rowOff>295354</xdr:rowOff>
    </xdr:to>
    <xdr:sp macro="" textlink="">
      <xdr:nvSpPr>
        <xdr:cNvPr id="22594" name="Text Box 58"/>
        <xdr:cNvSpPr txBox="1"/>
      </xdr:nvSpPr>
      <xdr:spPr bwMode="auto">
        <a:xfrm>
          <a:off x="5762625" y="777240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延滞金</a:t>
          </a:r>
        </a:p>
      </xdr:txBody>
    </xdr:sp>
    <xdr:clientData/>
  </xdr:twoCellAnchor>
  <xdr:twoCellAnchor editAs="oneCell">
    <xdr:from>
      <xdr:col>39</xdr:col>
      <xdr:colOff>50800</xdr:colOff>
      <xdr:row>30</xdr:row>
      <xdr:rowOff>98351</xdr:rowOff>
    </xdr:from>
    <xdr:to>
      <xdr:col>44</xdr:col>
      <xdr:colOff>73053</xdr:colOff>
      <xdr:row>30</xdr:row>
      <xdr:rowOff>295354</xdr:rowOff>
    </xdr:to>
    <xdr:sp macro="" textlink="">
      <xdr:nvSpPr>
        <xdr:cNvPr id="22595" name="Text Box 59"/>
        <xdr:cNvSpPr txBox="1"/>
      </xdr:nvSpPr>
      <xdr:spPr bwMode="auto">
        <a:xfrm>
          <a:off x="5762625" y="897255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重加算金</a:t>
          </a:r>
        </a:p>
      </xdr:txBody>
    </xdr:sp>
    <xdr:clientData/>
  </xdr:twoCellAnchor>
  <xdr:twoCellAnchor editAs="oneCell">
    <xdr:from>
      <xdr:col>39</xdr:col>
      <xdr:colOff>50800</xdr:colOff>
      <xdr:row>31</xdr:row>
      <xdr:rowOff>21779</xdr:rowOff>
    </xdr:from>
    <xdr:to>
      <xdr:col>44</xdr:col>
      <xdr:colOff>73053</xdr:colOff>
      <xdr:row>31</xdr:row>
      <xdr:rowOff>212427</xdr:rowOff>
    </xdr:to>
    <xdr:sp macro="" textlink="">
      <xdr:nvSpPr>
        <xdr:cNvPr id="22596" name="Text Box 60"/>
        <xdr:cNvSpPr txBox="1"/>
      </xdr:nvSpPr>
      <xdr:spPr bwMode="auto">
        <a:xfrm>
          <a:off x="5762625" y="929640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39</xdr:col>
      <xdr:colOff>50800</xdr:colOff>
      <xdr:row>31</xdr:row>
      <xdr:rowOff>181273</xdr:rowOff>
    </xdr:from>
    <xdr:to>
      <xdr:col>44</xdr:col>
      <xdr:colOff>73053</xdr:colOff>
      <xdr:row>31</xdr:row>
      <xdr:rowOff>371921</xdr:rowOff>
    </xdr:to>
    <xdr:sp macro="" textlink="">
      <xdr:nvSpPr>
        <xdr:cNvPr id="22597" name="Text Box 61"/>
        <xdr:cNvSpPr txBox="1"/>
      </xdr:nvSpPr>
      <xdr:spPr bwMode="auto">
        <a:xfrm>
          <a:off x="5762625" y="9448800"/>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（10～14）</a:t>
          </a:r>
        </a:p>
      </xdr:txBody>
    </xdr:sp>
    <xdr:clientData/>
  </xdr:twoCellAnchor>
  <xdr:twoCellAnchor editAs="oneCell">
    <xdr:from>
      <xdr:col>37</xdr:col>
      <xdr:colOff>120650</xdr:colOff>
      <xdr:row>32</xdr:row>
      <xdr:rowOff>98351</xdr:rowOff>
    </xdr:from>
    <xdr:to>
      <xdr:col>44</xdr:col>
      <xdr:colOff>19050</xdr:colOff>
      <xdr:row>32</xdr:row>
      <xdr:rowOff>295354</xdr:rowOff>
    </xdr:to>
    <xdr:sp macro="" textlink="">
      <xdr:nvSpPr>
        <xdr:cNvPr id="22598" name="Text Box 62"/>
        <xdr:cNvSpPr txBox="1"/>
      </xdr:nvSpPr>
      <xdr:spPr bwMode="auto">
        <a:xfrm>
          <a:off x="5534025" y="9772650"/>
          <a:ext cx="952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合計額</a:t>
          </a:r>
        </a:p>
      </xdr:txBody>
    </xdr:sp>
    <xdr:clientData/>
  </xdr:twoCellAnchor>
  <xdr:twoCellAnchor>
    <xdr:from>
      <xdr:col>39</xdr:col>
      <xdr:colOff>69850</xdr:colOff>
      <xdr:row>28</xdr:row>
      <xdr:rowOff>135855</xdr:rowOff>
    </xdr:from>
    <xdr:to>
      <xdr:col>44</xdr:col>
      <xdr:colOff>69850</xdr:colOff>
      <xdr:row>28</xdr:row>
      <xdr:rowOff>257919</xdr:rowOff>
    </xdr:to>
    <xdr:sp macro="" textlink="">
      <xdr:nvSpPr>
        <xdr:cNvPr id="22599" name="WordArt 64"/>
        <xdr:cNvSpPr>
          <a:spLocks noTextEdit="1"/>
        </xdr:cNvSpPr>
      </xdr:nvSpPr>
      <xdr:spPr bwMode="auto">
        <a:xfrm>
          <a:off x="5781675" y="8210550"/>
          <a:ext cx="762000" cy="11430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過 少 申 告 加 算 金</a:t>
          </a:r>
        </a:p>
      </xdr:txBody>
    </xdr:sp>
    <xdr:clientData/>
  </xdr:twoCellAnchor>
  <xdr:twoCellAnchor>
    <xdr:from>
      <xdr:col>39</xdr:col>
      <xdr:colOff>69850</xdr:colOff>
      <xdr:row>29</xdr:row>
      <xdr:rowOff>135855</xdr:rowOff>
    </xdr:from>
    <xdr:to>
      <xdr:col>44</xdr:col>
      <xdr:colOff>69850</xdr:colOff>
      <xdr:row>29</xdr:row>
      <xdr:rowOff>257919</xdr:rowOff>
    </xdr:to>
    <xdr:sp macro="" textlink="">
      <xdr:nvSpPr>
        <xdr:cNvPr id="22600" name="WordArt 65"/>
        <xdr:cNvSpPr>
          <a:spLocks noTextEdit="1"/>
        </xdr:cNvSpPr>
      </xdr:nvSpPr>
      <xdr:spPr bwMode="auto">
        <a:xfrm>
          <a:off x="5781675" y="8610600"/>
          <a:ext cx="762000" cy="11430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不 申 告 加 算 金</a:t>
          </a:r>
        </a:p>
      </xdr:txBody>
    </xdr:sp>
    <xdr:clientData/>
  </xdr:twoCellAnchor>
  <xdr:twoCellAnchor editAs="oneCell">
    <xdr:from>
      <xdr:col>37</xdr:col>
      <xdr:colOff>50800</xdr:colOff>
      <xdr:row>33</xdr:row>
      <xdr:rowOff>38546</xdr:rowOff>
    </xdr:from>
    <xdr:to>
      <xdr:col>40</xdr:col>
      <xdr:colOff>73070</xdr:colOff>
      <xdr:row>33</xdr:row>
      <xdr:rowOff>228154</xdr:rowOff>
    </xdr:to>
    <xdr:sp macro="" textlink="">
      <xdr:nvSpPr>
        <xdr:cNvPr id="22601" name="Text Box 66"/>
        <xdr:cNvSpPr txBox="1"/>
      </xdr:nvSpPr>
      <xdr:spPr bwMode="auto">
        <a:xfrm>
          <a:off x="5457825" y="10106025"/>
          <a:ext cx="4857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納期限</a:t>
          </a:r>
        </a:p>
      </xdr:txBody>
    </xdr:sp>
    <xdr:clientData/>
  </xdr:twoCellAnchor>
  <xdr:twoCellAnchor>
    <xdr:from>
      <xdr:col>37</xdr:col>
      <xdr:colOff>50800</xdr:colOff>
      <xdr:row>34</xdr:row>
      <xdr:rowOff>47923</xdr:rowOff>
    </xdr:from>
    <xdr:to>
      <xdr:col>40</xdr:col>
      <xdr:colOff>92118</xdr:colOff>
      <xdr:row>34</xdr:row>
      <xdr:rowOff>171896</xdr:rowOff>
    </xdr:to>
    <xdr:sp macro="" textlink="">
      <xdr:nvSpPr>
        <xdr:cNvPr id="22602" name="WordArt 67"/>
        <xdr:cNvSpPr>
          <a:spLocks noTextEdit="1"/>
        </xdr:cNvSpPr>
      </xdr:nvSpPr>
      <xdr:spPr bwMode="auto">
        <a:xfrm>
          <a:off x="5457825" y="10382250"/>
          <a:ext cx="504825" cy="123825"/>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課税事務所</a:t>
          </a:r>
        </a:p>
      </xdr:txBody>
    </xdr:sp>
    <xdr:clientData/>
  </xdr:twoCellAnchor>
  <xdr:oneCellAnchor>
    <xdr:from>
      <xdr:col>48</xdr:col>
      <xdr:colOff>38100</xdr:colOff>
      <xdr:row>17</xdr:row>
      <xdr:rowOff>0</xdr:rowOff>
    </xdr:from>
    <xdr:ext cx="95412" cy="136961"/>
    <xdr:sp macro="" textlink="">
      <xdr:nvSpPr>
        <xdr:cNvPr id="22603" name="Text Box 68"/>
        <xdr:cNvSpPr txBox="1"/>
      </xdr:nvSpPr>
      <xdr:spPr bwMode="auto">
        <a:xfrm>
          <a:off x="65214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50</xdr:col>
      <xdr:colOff>38100</xdr:colOff>
      <xdr:row>17</xdr:row>
      <xdr:rowOff>0</xdr:rowOff>
    </xdr:from>
    <xdr:ext cx="95412" cy="136961"/>
    <xdr:sp macro="" textlink="">
      <xdr:nvSpPr>
        <xdr:cNvPr id="22604" name="Text Box 69"/>
        <xdr:cNvSpPr txBox="1"/>
      </xdr:nvSpPr>
      <xdr:spPr bwMode="auto">
        <a:xfrm>
          <a:off x="68008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52</xdr:col>
      <xdr:colOff>38100</xdr:colOff>
      <xdr:row>17</xdr:row>
      <xdr:rowOff>0</xdr:rowOff>
    </xdr:from>
    <xdr:ext cx="95412" cy="136961"/>
    <xdr:sp macro="" textlink="">
      <xdr:nvSpPr>
        <xdr:cNvPr id="22605" name="Text Box 70"/>
        <xdr:cNvSpPr txBox="1"/>
      </xdr:nvSpPr>
      <xdr:spPr bwMode="auto">
        <a:xfrm>
          <a:off x="70802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億</a:t>
          </a:r>
        </a:p>
      </xdr:txBody>
    </xdr:sp>
    <xdr:clientData/>
  </xdr:oneCellAnchor>
  <xdr:oneCellAnchor>
    <xdr:from>
      <xdr:col>57</xdr:col>
      <xdr:colOff>38100</xdr:colOff>
      <xdr:row>17</xdr:row>
      <xdr:rowOff>0</xdr:rowOff>
    </xdr:from>
    <xdr:ext cx="95411" cy="136961"/>
    <xdr:sp macro="" textlink="">
      <xdr:nvSpPr>
        <xdr:cNvPr id="22606" name="Text Box 71"/>
        <xdr:cNvSpPr txBox="1"/>
      </xdr:nvSpPr>
      <xdr:spPr bwMode="auto">
        <a:xfrm>
          <a:off x="8334375" y="3667125"/>
          <a:ext cx="95411"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60</xdr:col>
      <xdr:colOff>38100</xdr:colOff>
      <xdr:row>17</xdr:row>
      <xdr:rowOff>0</xdr:rowOff>
    </xdr:from>
    <xdr:ext cx="95412" cy="136961"/>
    <xdr:sp macro="" textlink="">
      <xdr:nvSpPr>
        <xdr:cNvPr id="22607" name="Text Box 72"/>
        <xdr:cNvSpPr txBox="1"/>
      </xdr:nvSpPr>
      <xdr:spPr bwMode="auto">
        <a:xfrm>
          <a:off x="79184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54</xdr:col>
      <xdr:colOff>38100</xdr:colOff>
      <xdr:row>17</xdr:row>
      <xdr:rowOff>0</xdr:rowOff>
    </xdr:from>
    <xdr:ext cx="95412" cy="136961"/>
    <xdr:sp macro="" textlink="">
      <xdr:nvSpPr>
        <xdr:cNvPr id="22608" name="Text Box 73"/>
        <xdr:cNvSpPr txBox="1"/>
      </xdr:nvSpPr>
      <xdr:spPr bwMode="auto">
        <a:xfrm>
          <a:off x="73596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千</a:t>
          </a:r>
        </a:p>
      </xdr:txBody>
    </xdr:sp>
    <xdr:clientData/>
  </xdr:oneCellAnchor>
  <xdr:oneCellAnchor>
    <xdr:from>
      <xdr:col>62</xdr:col>
      <xdr:colOff>38100</xdr:colOff>
      <xdr:row>17</xdr:row>
      <xdr:rowOff>0</xdr:rowOff>
    </xdr:from>
    <xdr:ext cx="95412" cy="136961"/>
    <xdr:sp macro="" textlink="">
      <xdr:nvSpPr>
        <xdr:cNvPr id="22609" name="Text Box 74"/>
        <xdr:cNvSpPr txBox="1"/>
      </xdr:nvSpPr>
      <xdr:spPr bwMode="auto">
        <a:xfrm>
          <a:off x="81978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万</a:t>
          </a:r>
        </a:p>
      </xdr:txBody>
    </xdr:sp>
    <xdr:clientData/>
  </xdr:oneCellAnchor>
  <xdr:oneCellAnchor>
    <xdr:from>
      <xdr:col>66</xdr:col>
      <xdr:colOff>38100</xdr:colOff>
      <xdr:row>17</xdr:row>
      <xdr:rowOff>0</xdr:rowOff>
    </xdr:from>
    <xdr:ext cx="95412" cy="136961"/>
    <xdr:sp macro="" textlink="">
      <xdr:nvSpPr>
        <xdr:cNvPr id="22610" name="Text Box 75"/>
        <xdr:cNvSpPr txBox="1"/>
      </xdr:nvSpPr>
      <xdr:spPr bwMode="auto">
        <a:xfrm>
          <a:off x="87566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68</xdr:col>
      <xdr:colOff>38100</xdr:colOff>
      <xdr:row>17</xdr:row>
      <xdr:rowOff>0</xdr:rowOff>
    </xdr:from>
    <xdr:ext cx="95411" cy="136961"/>
    <xdr:sp macro="" textlink="">
      <xdr:nvSpPr>
        <xdr:cNvPr id="22611" name="Text Box 76"/>
        <xdr:cNvSpPr txBox="1"/>
      </xdr:nvSpPr>
      <xdr:spPr bwMode="auto">
        <a:xfrm>
          <a:off x="9858375" y="3667125"/>
          <a:ext cx="95411"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64</xdr:col>
      <xdr:colOff>38100</xdr:colOff>
      <xdr:row>17</xdr:row>
      <xdr:rowOff>0</xdr:rowOff>
    </xdr:from>
    <xdr:ext cx="95412" cy="136961"/>
    <xdr:sp macro="" textlink="">
      <xdr:nvSpPr>
        <xdr:cNvPr id="22612" name="Text Box 77"/>
        <xdr:cNvSpPr txBox="1"/>
      </xdr:nvSpPr>
      <xdr:spPr bwMode="auto">
        <a:xfrm>
          <a:off x="84772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千</a:t>
          </a:r>
        </a:p>
      </xdr:txBody>
    </xdr:sp>
    <xdr:clientData/>
  </xdr:oneCellAnchor>
  <xdr:oneCellAnchor>
    <xdr:from>
      <xdr:col>71</xdr:col>
      <xdr:colOff>38100</xdr:colOff>
      <xdr:row>17</xdr:row>
      <xdr:rowOff>0</xdr:rowOff>
    </xdr:from>
    <xdr:ext cx="95412" cy="136961"/>
    <xdr:sp macro="" textlink="">
      <xdr:nvSpPr>
        <xdr:cNvPr id="22613" name="Text Box 78"/>
        <xdr:cNvSpPr txBox="1"/>
      </xdr:nvSpPr>
      <xdr:spPr bwMode="auto">
        <a:xfrm>
          <a:off x="931545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円</a:t>
          </a:r>
        </a:p>
      </xdr:txBody>
    </xdr:sp>
    <xdr:clientData/>
  </xdr:oneCellAnchor>
  <xdr:oneCellAnchor>
    <xdr:from>
      <xdr:col>37</xdr:col>
      <xdr:colOff>50800</xdr:colOff>
      <xdr:row>39</xdr:row>
      <xdr:rowOff>98425</xdr:rowOff>
    </xdr:from>
    <xdr:ext cx="1403461" cy="186974"/>
    <xdr:sp macro="" textlink="">
      <xdr:nvSpPr>
        <xdr:cNvPr id="22614" name="Text Box 87"/>
        <xdr:cNvSpPr txBox="1"/>
      </xdr:nvSpPr>
      <xdr:spPr bwMode="auto">
        <a:xfrm>
          <a:off x="4997450" y="11744325"/>
          <a:ext cx="1403461"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r>
            <a:rPr lang="ja-JP" altLang="en-US" sz="900" b="0" i="0" u="none" baseline="0">
              <a:solidFill>
                <a:srgbClr val="000000"/>
              </a:solidFill>
              <a:latin typeface="ＭＳ 明朝"/>
              <a:ea typeface="ＭＳ 明朝"/>
            </a:rPr>
            <a:t>上記のとおり納付します。</a:t>
          </a:r>
        </a:p>
      </xdr:txBody>
    </xdr:sp>
    <xdr:clientData/>
  </xdr:oneCellAnchor>
  <xdr:oneCellAnchor>
    <xdr:from>
      <xdr:col>47</xdr:col>
      <xdr:colOff>111125</xdr:colOff>
      <xdr:row>39</xdr:row>
      <xdr:rowOff>57150</xdr:rowOff>
    </xdr:from>
    <xdr:ext cx="606437" cy="226729"/>
    <xdr:sp macro="" textlink="">
      <xdr:nvSpPr>
        <xdr:cNvPr id="22615" name="Text Box 91"/>
        <xdr:cNvSpPr txBox="1"/>
      </xdr:nvSpPr>
      <xdr:spPr bwMode="auto">
        <a:xfrm>
          <a:off x="7048500" y="11725275"/>
          <a:ext cx="557076" cy="226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baseline="0">
              <a:solidFill>
                <a:srgbClr val="000000"/>
              </a:solidFill>
              <a:latin typeface="ＭＳ 明朝"/>
              <a:ea typeface="ＭＳ 明朝"/>
            </a:rPr>
            <a:t>金融機関</a:t>
          </a:r>
        </a:p>
        <a:p>
          <a:pPr algn="ctr" rtl="0">
            <a:lnSpc>
              <a:spcPts val="700"/>
            </a:lnSpc>
            <a:defRPr sz="1000"/>
          </a:pPr>
          <a:r>
            <a:rPr lang="ja-JP" altLang="en-US" sz="600" b="0" i="0" u="none" baseline="0">
              <a:solidFill>
                <a:srgbClr val="000000"/>
              </a:solidFill>
              <a:latin typeface="ＭＳ 明朝"/>
              <a:ea typeface="ＭＳ 明朝"/>
            </a:rPr>
            <a:t>又は郵便局保管</a:t>
          </a:r>
        </a:p>
      </xdr:txBody>
    </xdr:sp>
    <xdr:clientData/>
  </xdr:oneCellAnchor>
  <xdr:twoCellAnchor>
    <xdr:from>
      <xdr:col>47</xdr:col>
      <xdr:colOff>63500</xdr:colOff>
      <xdr:row>39</xdr:row>
      <xdr:rowOff>76200</xdr:rowOff>
    </xdr:from>
    <xdr:to>
      <xdr:col>52</xdr:col>
      <xdr:colOff>69850</xdr:colOff>
      <xdr:row>41</xdr:row>
      <xdr:rowOff>57150</xdr:rowOff>
    </xdr:to>
    <xdr:sp macro="" textlink="">
      <xdr:nvSpPr>
        <xdr:cNvPr id="43167" name="AutoShape 92"/>
        <xdr:cNvSpPr>
          <a:spLocks noChangeArrowheads="1"/>
        </xdr:cNvSpPr>
      </xdr:nvSpPr>
      <xdr:spPr bwMode="auto">
        <a:xfrm>
          <a:off x="6407150" y="11722100"/>
          <a:ext cx="704850" cy="24765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74</xdr:col>
      <xdr:colOff>22225</xdr:colOff>
      <xdr:row>17</xdr:row>
      <xdr:rowOff>153144</xdr:rowOff>
    </xdr:from>
    <xdr:to>
      <xdr:col>75</xdr:col>
      <xdr:colOff>111125</xdr:colOff>
      <xdr:row>20</xdr:row>
      <xdr:rowOff>276597</xdr:rowOff>
    </xdr:to>
    <xdr:sp macro="" textlink="">
      <xdr:nvSpPr>
        <xdr:cNvPr id="22617" name="Text Box 123"/>
        <xdr:cNvSpPr txBox="1"/>
      </xdr:nvSpPr>
      <xdr:spPr bwMode="auto">
        <a:xfrm>
          <a:off x="10829925" y="3819525"/>
          <a:ext cx="247650"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r>
            <a:rPr lang="ja-JP" altLang="en-US" sz="1100" b="0" i="0" u="none" baseline="0">
              <a:solidFill>
                <a:srgbClr val="000000"/>
              </a:solidFill>
              <a:latin typeface="ＭＳ 明朝"/>
              <a:ea typeface="ＭＳ 明朝"/>
            </a:rPr>
            <a:t>法人道府県民税</a:t>
          </a:r>
        </a:p>
      </xdr:txBody>
    </xdr:sp>
    <xdr:clientData/>
  </xdr:twoCellAnchor>
  <xdr:twoCellAnchor editAs="oneCell">
    <xdr:from>
      <xdr:col>76</xdr:col>
      <xdr:colOff>50800</xdr:colOff>
      <xdr:row>17</xdr:row>
      <xdr:rowOff>98351</xdr:rowOff>
    </xdr:from>
    <xdr:to>
      <xdr:col>81</xdr:col>
      <xdr:colOff>88900</xdr:colOff>
      <xdr:row>17</xdr:row>
      <xdr:rowOff>295354</xdr:rowOff>
    </xdr:to>
    <xdr:sp macro="" textlink="">
      <xdr:nvSpPr>
        <xdr:cNvPr id="22618" name="Text Box 125"/>
        <xdr:cNvSpPr txBox="1"/>
      </xdr:nvSpPr>
      <xdr:spPr bwMode="auto">
        <a:xfrm>
          <a:off x="11163300" y="37719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法人税割額</a:t>
          </a:r>
        </a:p>
      </xdr:txBody>
    </xdr:sp>
    <xdr:clientData/>
  </xdr:twoCellAnchor>
  <xdr:twoCellAnchor editAs="oneCell">
    <xdr:from>
      <xdr:col>76</xdr:col>
      <xdr:colOff>50800</xdr:colOff>
      <xdr:row>18</xdr:row>
      <xdr:rowOff>98351</xdr:rowOff>
    </xdr:from>
    <xdr:to>
      <xdr:col>81</xdr:col>
      <xdr:colOff>88900</xdr:colOff>
      <xdr:row>18</xdr:row>
      <xdr:rowOff>295354</xdr:rowOff>
    </xdr:to>
    <xdr:sp macro="" textlink="">
      <xdr:nvSpPr>
        <xdr:cNvPr id="22619" name="Text Box 126"/>
        <xdr:cNvSpPr txBox="1"/>
      </xdr:nvSpPr>
      <xdr:spPr bwMode="auto">
        <a:xfrm>
          <a:off x="11163300" y="41719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均等割額</a:t>
          </a:r>
        </a:p>
      </xdr:txBody>
    </xdr:sp>
    <xdr:clientData/>
  </xdr:twoCellAnchor>
  <xdr:twoCellAnchor editAs="oneCell">
    <xdr:from>
      <xdr:col>76</xdr:col>
      <xdr:colOff>50800</xdr:colOff>
      <xdr:row>19</xdr:row>
      <xdr:rowOff>98351</xdr:rowOff>
    </xdr:from>
    <xdr:to>
      <xdr:col>81</xdr:col>
      <xdr:colOff>88900</xdr:colOff>
      <xdr:row>19</xdr:row>
      <xdr:rowOff>295354</xdr:rowOff>
    </xdr:to>
    <xdr:sp macro="" textlink="">
      <xdr:nvSpPr>
        <xdr:cNvPr id="22620" name="Text Box 127"/>
        <xdr:cNvSpPr txBox="1"/>
      </xdr:nvSpPr>
      <xdr:spPr bwMode="auto">
        <a:xfrm>
          <a:off x="11163300" y="45720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延滞金</a:t>
          </a:r>
        </a:p>
      </xdr:txBody>
    </xdr:sp>
    <xdr:clientData/>
  </xdr:twoCellAnchor>
  <xdr:twoCellAnchor editAs="oneCell">
    <xdr:from>
      <xdr:col>76</xdr:col>
      <xdr:colOff>50800</xdr:colOff>
      <xdr:row>20</xdr:row>
      <xdr:rowOff>95324</xdr:rowOff>
    </xdr:from>
    <xdr:to>
      <xdr:col>81</xdr:col>
      <xdr:colOff>88900</xdr:colOff>
      <xdr:row>20</xdr:row>
      <xdr:rowOff>285973</xdr:rowOff>
    </xdr:to>
    <xdr:sp macro="" textlink="">
      <xdr:nvSpPr>
        <xdr:cNvPr id="22621" name="Text Box 128"/>
        <xdr:cNvSpPr txBox="1"/>
      </xdr:nvSpPr>
      <xdr:spPr bwMode="auto">
        <a:xfrm>
          <a:off x="11163300" y="4962525"/>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76</xdr:col>
      <xdr:colOff>60325</xdr:colOff>
      <xdr:row>21</xdr:row>
      <xdr:rowOff>132829</xdr:rowOff>
    </xdr:from>
    <xdr:to>
      <xdr:col>81</xdr:col>
      <xdr:colOff>88900</xdr:colOff>
      <xdr:row>21</xdr:row>
      <xdr:rowOff>323478</xdr:rowOff>
    </xdr:to>
    <xdr:sp macro="" textlink="">
      <xdr:nvSpPr>
        <xdr:cNvPr id="22622" name="Text Box 129"/>
        <xdr:cNvSpPr txBox="1"/>
      </xdr:nvSpPr>
      <xdr:spPr bwMode="auto">
        <a:xfrm>
          <a:off x="11172825" y="5400675"/>
          <a:ext cx="790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所得割額</a:t>
          </a:r>
        </a:p>
      </xdr:txBody>
    </xdr:sp>
    <xdr:clientData/>
  </xdr:twoCellAnchor>
  <xdr:twoCellAnchor editAs="oneCell">
    <xdr:from>
      <xdr:col>76</xdr:col>
      <xdr:colOff>22225</xdr:colOff>
      <xdr:row>22</xdr:row>
      <xdr:rowOff>98351</xdr:rowOff>
    </xdr:from>
    <xdr:to>
      <xdr:col>81</xdr:col>
      <xdr:colOff>111125</xdr:colOff>
      <xdr:row>22</xdr:row>
      <xdr:rowOff>295354</xdr:rowOff>
    </xdr:to>
    <xdr:sp macro="" textlink="">
      <xdr:nvSpPr>
        <xdr:cNvPr id="22623" name="Text Box 130"/>
        <xdr:cNvSpPr txBox="1"/>
      </xdr:nvSpPr>
      <xdr:spPr bwMode="auto">
        <a:xfrm>
          <a:off x="11134725" y="5772150"/>
          <a:ext cx="857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付加価値割額</a:t>
          </a:r>
        </a:p>
      </xdr:txBody>
    </xdr:sp>
    <xdr:clientData/>
  </xdr:twoCellAnchor>
  <xdr:twoCellAnchor editAs="oneCell">
    <xdr:from>
      <xdr:col>76</xdr:col>
      <xdr:colOff>50800</xdr:colOff>
      <xdr:row>23</xdr:row>
      <xdr:rowOff>98351</xdr:rowOff>
    </xdr:from>
    <xdr:to>
      <xdr:col>81</xdr:col>
      <xdr:colOff>88900</xdr:colOff>
      <xdr:row>23</xdr:row>
      <xdr:rowOff>295354</xdr:rowOff>
    </xdr:to>
    <xdr:sp macro="" textlink="">
      <xdr:nvSpPr>
        <xdr:cNvPr id="22624" name="Text Box 131"/>
        <xdr:cNvSpPr txBox="1"/>
      </xdr:nvSpPr>
      <xdr:spPr bwMode="auto">
        <a:xfrm>
          <a:off x="11163300" y="61722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資本割額</a:t>
          </a:r>
        </a:p>
      </xdr:txBody>
    </xdr:sp>
    <xdr:clientData/>
  </xdr:twoCellAnchor>
  <xdr:twoCellAnchor editAs="oneCell">
    <xdr:from>
      <xdr:col>76</xdr:col>
      <xdr:colOff>50800</xdr:colOff>
      <xdr:row>24</xdr:row>
      <xdr:rowOff>98351</xdr:rowOff>
    </xdr:from>
    <xdr:to>
      <xdr:col>81</xdr:col>
      <xdr:colOff>88900</xdr:colOff>
      <xdr:row>24</xdr:row>
      <xdr:rowOff>295354</xdr:rowOff>
    </xdr:to>
    <xdr:sp macro="" textlink="">
      <xdr:nvSpPr>
        <xdr:cNvPr id="22625" name="Text Box 132"/>
        <xdr:cNvSpPr txBox="1"/>
      </xdr:nvSpPr>
      <xdr:spPr bwMode="auto">
        <a:xfrm>
          <a:off x="11163300" y="65722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収入割額</a:t>
          </a:r>
        </a:p>
      </xdr:txBody>
    </xdr:sp>
    <xdr:clientData/>
  </xdr:twoCellAnchor>
  <xdr:twoCellAnchor editAs="oneCell">
    <xdr:from>
      <xdr:col>76</xdr:col>
      <xdr:colOff>50800</xdr:colOff>
      <xdr:row>26</xdr:row>
      <xdr:rowOff>37505</xdr:rowOff>
    </xdr:from>
    <xdr:to>
      <xdr:col>81</xdr:col>
      <xdr:colOff>88900</xdr:colOff>
      <xdr:row>26</xdr:row>
      <xdr:rowOff>228154</xdr:rowOff>
    </xdr:to>
    <xdr:sp macro="" textlink="">
      <xdr:nvSpPr>
        <xdr:cNvPr id="22626" name="Text Box 133"/>
        <xdr:cNvSpPr txBox="1"/>
      </xdr:nvSpPr>
      <xdr:spPr bwMode="auto">
        <a:xfrm>
          <a:off x="11163300" y="7305675"/>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76</xdr:col>
      <xdr:colOff>50800</xdr:colOff>
      <xdr:row>26</xdr:row>
      <xdr:rowOff>181273</xdr:rowOff>
    </xdr:from>
    <xdr:to>
      <xdr:col>81</xdr:col>
      <xdr:colOff>88900</xdr:colOff>
      <xdr:row>26</xdr:row>
      <xdr:rowOff>371921</xdr:rowOff>
    </xdr:to>
    <xdr:sp macro="" textlink="">
      <xdr:nvSpPr>
        <xdr:cNvPr id="22627" name="Text Box 134"/>
        <xdr:cNvSpPr txBox="1"/>
      </xdr:nvSpPr>
      <xdr:spPr bwMode="auto">
        <a:xfrm>
          <a:off x="11163300" y="74485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（05～09）</a:t>
          </a:r>
        </a:p>
      </xdr:txBody>
    </xdr:sp>
    <xdr:clientData/>
  </xdr:twoCellAnchor>
  <xdr:twoCellAnchor editAs="oneCell">
    <xdr:from>
      <xdr:col>76</xdr:col>
      <xdr:colOff>50800</xdr:colOff>
      <xdr:row>27</xdr:row>
      <xdr:rowOff>98351</xdr:rowOff>
    </xdr:from>
    <xdr:to>
      <xdr:col>81</xdr:col>
      <xdr:colOff>88900</xdr:colOff>
      <xdr:row>27</xdr:row>
      <xdr:rowOff>295354</xdr:rowOff>
    </xdr:to>
    <xdr:sp macro="" textlink="">
      <xdr:nvSpPr>
        <xdr:cNvPr id="22628" name="Text Box 135"/>
        <xdr:cNvSpPr txBox="1"/>
      </xdr:nvSpPr>
      <xdr:spPr bwMode="auto">
        <a:xfrm>
          <a:off x="11163300" y="77724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延滞金</a:t>
          </a:r>
        </a:p>
      </xdr:txBody>
    </xdr:sp>
    <xdr:clientData/>
  </xdr:twoCellAnchor>
  <xdr:twoCellAnchor editAs="oneCell">
    <xdr:from>
      <xdr:col>76</xdr:col>
      <xdr:colOff>50800</xdr:colOff>
      <xdr:row>30</xdr:row>
      <xdr:rowOff>98351</xdr:rowOff>
    </xdr:from>
    <xdr:to>
      <xdr:col>81</xdr:col>
      <xdr:colOff>88900</xdr:colOff>
      <xdr:row>30</xdr:row>
      <xdr:rowOff>295354</xdr:rowOff>
    </xdr:to>
    <xdr:sp macro="" textlink="">
      <xdr:nvSpPr>
        <xdr:cNvPr id="22629" name="Text Box 136"/>
        <xdr:cNvSpPr txBox="1"/>
      </xdr:nvSpPr>
      <xdr:spPr bwMode="auto">
        <a:xfrm>
          <a:off x="11163300" y="897255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重加算金</a:t>
          </a:r>
        </a:p>
      </xdr:txBody>
    </xdr:sp>
    <xdr:clientData/>
  </xdr:twoCellAnchor>
  <xdr:twoCellAnchor editAs="oneCell">
    <xdr:from>
      <xdr:col>76</xdr:col>
      <xdr:colOff>50800</xdr:colOff>
      <xdr:row>31</xdr:row>
      <xdr:rowOff>21779</xdr:rowOff>
    </xdr:from>
    <xdr:to>
      <xdr:col>81</xdr:col>
      <xdr:colOff>88900</xdr:colOff>
      <xdr:row>31</xdr:row>
      <xdr:rowOff>212427</xdr:rowOff>
    </xdr:to>
    <xdr:sp macro="" textlink="">
      <xdr:nvSpPr>
        <xdr:cNvPr id="22630" name="Text Box 137"/>
        <xdr:cNvSpPr txBox="1"/>
      </xdr:nvSpPr>
      <xdr:spPr bwMode="auto">
        <a:xfrm>
          <a:off x="11163300" y="92964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計</a:t>
          </a:r>
        </a:p>
      </xdr:txBody>
    </xdr:sp>
    <xdr:clientData/>
  </xdr:twoCellAnchor>
  <xdr:twoCellAnchor editAs="oneCell">
    <xdr:from>
      <xdr:col>76</xdr:col>
      <xdr:colOff>50800</xdr:colOff>
      <xdr:row>31</xdr:row>
      <xdr:rowOff>181273</xdr:rowOff>
    </xdr:from>
    <xdr:to>
      <xdr:col>81</xdr:col>
      <xdr:colOff>88900</xdr:colOff>
      <xdr:row>31</xdr:row>
      <xdr:rowOff>371921</xdr:rowOff>
    </xdr:to>
    <xdr:sp macro="" textlink="">
      <xdr:nvSpPr>
        <xdr:cNvPr id="22631" name="Text Box 138"/>
        <xdr:cNvSpPr txBox="1"/>
      </xdr:nvSpPr>
      <xdr:spPr bwMode="auto">
        <a:xfrm>
          <a:off x="11163300" y="9448800"/>
          <a:ext cx="800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（10～14）</a:t>
          </a:r>
        </a:p>
      </xdr:txBody>
    </xdr:sp>
    <xdr:clientData/>
  </xdr:twoCellAnchor>
  <xdr:twoCellAnchor editAs="oneCell">
    <xdr:from>
      <xdr:col>74</xdr:col>
      <xdr:colOff>120650</xdr:colOff>
      <xdr:row>32</xdr:row>
      <xdr:rowOff>98351</xdr:rowOff>
    </xdr:from>
    <xdr:to>
      <xdr:col>81</xdr:col>
      <xdr:colOff>38100</xdr:colOff>
      <xdr:row>32</xdr:row>
      <xdr:rowOff>295354</xdr:rowOff>
    </xdr:to>
    <xdr:sp macro="" textlink="">
      <xdr:nvSpPr>
        <xdr:cNvPr id="22632" name="Text Box 139"/>
        <xdr:cNvSpPr txBox="1"/>
      </xdr:nvSpPr>
      <xdr:spPr bwMode="auto">
        <a:xfrm>
          <a:off x="10934700" y="9772650"/>
          <a:ext cx="9715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合計額</a:t>
          </a:r>
        </a:p>
      </xdr:txBody>
    </xdr:sp>
    <xdr:clientData/>
  </xdr:twoCellAnchor>
  <xdr:twoCellAnchor>
    <xdr:from>
      <xdr:col>76</xdr:col>
      <xdr:colOff>69850</xdr:colOff>
      <xdr:row>28</xdr:row>
      <xdr:rowOff>135855</xdr:rowOff>
    </xdr:from>
    <xdr:to>
      <xdr:col>81</xdr:col>
      <xdr:colOff>69850</xdr:colOff>
      <xdr:row>28</xdr:row>
      <xdr:rowOff>257919</xdr:rowOff>
    </xdr:to>
    <xdr:sp macro="" textlink="">
      <xdr:nvSpPr>
        <xdr:cNvPr id="22633" name="WordArt 141"/>
        <xdr:cNvSpPr>
          <a:spLocks noTextEdit="1"/>
        </xdr:cNvSpPr>
      </xdr:nvSpPr>
      <xdr:spPr bwMode="auto">
        <a:xfrm>
          <a:off x="11182350" y="8210550"/>
          <a:ext cx="762000" cy="11430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過 少 申 告 加 算 金</a:t>
          </a:r>
        </a:p>
      </xdr:txBody>
    </xdr:sp>
    <xdr:clientData/>
  </xdr:twoCellAnchor>
  <xdr:twoCellAnchor>
    <xdr:from>
      <xdr:col>76</xdr:col>
      <xdr:colOff>69850</xdr:colOff>
      <xdr:row>29</xdr:row>
      <xdr:rowOff>135855</xdr:rowOff>
    </xdr:from>
    <xdr:to>
      <xdr:col>81</xdr:col>
      <xdr:colOff>69850</xdr:colOff>
      <xdr:row>29</xdr:row>
      <xdr:rowOff>257919</xdr:rowOff>
    </xdr:to>
    <xdr:sp macro="" textlink="">
      <xdr:nvSpPr>
        <xdr:cNvPr id="22634" name="WordArt 142"/>
        <xdr:cNvSpPr>
          <a:spLocks noTextEdit="1"/>
        </xdr:cNvSpPr>
      </xdr:nvSpPr>
      <xdr:spPr bwMode="auto">
        <a:xfrm>
          <a:off x="11182350" y="8610600"/>
          <a:ext cx="762000" cy="11430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不 申 告 加 算 金</a:t>
          </a:r>
        </a:p>
      </xdr:txBody>
    </xdr:sp>
    <xdr:clientData/>
  </xdr:twoCellAnchor>
  <xdr:twoCellAnchor editAs="oneCell">
    <xdr:from>
      <xdr:col>74</xdr:col>
      <xdr:colOff>50800</xdr:colOff>
      <xdr:row>33</xdr:row>
      <xdr:rowOff>38546</xdr:rowOff>
    </xdr:from>
    <xdr:to>
      <xdr:col>77</xdr:col>
      <xdr:colOff>88900</xdr:colOff>
      <xdr:row>33</xdr:row>
      <xdr:rowOff>228154</xdr:rowOff>
    </xdr:to>
    <xdr:sp macro="" textlink="">
      <xdr:nvSpPr>
        <xdr:cNvPr id="22635" name="Text Box 143"/>
        <xdr:cNvSpPr txBox="1"/>
      </xdr:nvSpPr>
      <xdr:spPr bwMode="auto">
        <a:xfrm>
          <a:off x="10858500" y="10106025"/>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r>
            <a:rPr lang="ja-JP" altLang="en-US" sz="900" b="0" i="0" u="none" baseline="0">
              <a:solidFill>
                <a:srgbClr val="000000"/>
              </a:solidFill>
              <a:latin typeface="ＭＳ 明朝"/>
              <a:ea typeface="ＭＳ 明朝"/>
            </a:rPr>
            <a:t>納期限</a:t>
          </a:r>
        </a:p>
      </xdr:txBody>
    </xdr:sp>
    <xdr:clientData/>
  </xdr:twoCellAnchor>
  <xdr:twoCellAnchor>
    <xdr:from>
      <xdr:col>74</xdr:col>
      <xdr:colOff>50800</xdr:colOff>
      <xdr:row>34</xdr:row>
      <xdr:rowOff>47923</xdr:rowOff>
    </xdr:from>
    <xdr:to>
      <xdr:col>77</xdr:col>
      <xdr:colOff>92118</xdr:colOff>
      <xdr:row>34</xdr:row>
      <xdr:rowOff>171896</xdr:rowOff>
    </xdr:to>
    <xdr:sp macro="" textlink="">
      <xdr:nvSpPr>
        <xdr:cNvPr id="22636" name="WordArt 144"/>
        <xdr:cNvSpPr>
          <a:spLocks noTextEdit="1"/>
        </xdr:cNvSpPr>
      </xdr:nvSpPr>
      <xdr:spPr bwMode="auto">
        <a:xfrm>
          <a:off x="10858500" y="10382250"/>
          <a:ext cx="504825" cy="123825"/>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課税事務所</a:t>
          </a:r>
        </a:p>
      </xdr:txBody>
    </xdr:sp>
    <xdr:clientData/>
  </xdr:twoCellAnchor>
  <xdr:oneCellAnchor>
    <xdr:from>
      <xdr:col>85</xdr:col>
      <xdr:colOff>38100</xdr:colOff>
      <xdr:row>17</xdr:row>
      <xdr:rowOff>0</xdr:rowOff>
    </xdr:from>
    <xdr:ext cx="95412" cy="136961"/>
    <xdr:sp macro="" textlink="">
      <xdr:nvSpPr>
        <xdr:cNvPr id="22637" name="Text Box 145"/>
        <xdr:cNvSpPr txBox="1"/>
      </xdr:nvSpPr>
      <xdr:spPr bwMode="auto">
        <a:xfrm>
          <a:off x="114681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87</xdr:col>
      <xdr:colOff>38100</xdr:colOff>
      <xdr:row>17</xdr:row>
      <xdr:rowOff>0</xdr:rowOff>
    </xdr:from>
    <xdr:ext cx="95412" cy="136961"/>
    <xdr:sp macro="" textlink="">
      <xdr:nvSpPr>
        <xdr:cNvPr id="22638" name="Text Box 146"/>
        <xdr:cNvSpPr txBox="1"/>
      </xdr:nvSpPr>
      <xdr:spPr bwMode="auto">
        <a:xfrm>
          <a:off x="117475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89</xdr:col>
      <xdr:colOff>38100</xdr:colOff>
      <xdr:row>17</xdr:row>
      <xdr:rowOff>0</xdr:rowOff>
    </xdr:from>
    <xdr:ext cx="95412" cy="136961"/>
    <xdr:sp macro="" textlink="">
      <xdr:nvSpPr>
        <xdr:cNvPr id="22639" name="Text Box 147"/>
        <xdr:cNvSpPr txBox="1"/>
      </xdr:nvSpPr>
      <xdr:spPr bwMode="auto">
        <a:xfrm>
          <a:off x="120269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億</a:t>
          </a:r>
        </a:p>
      </xdr:txBody>
    </xdr:sp>
    <xdr:clientData/>
  </xdr:oneCellAnchor>
  <xdr:oneCellAnchor>
    <xdr:from>
      <xdr:col>94</xdr:col>
      <xdr:colOff>38100</xdr:colOff>
      <xdr:row>17</xdr:row>
      <xdr:rowOff>0</xdr:rowOff>
    </xdr:from>
    <xdr:ext cx="95411" cy="136961"/>
    <xdr:sp macro="" textlink="">
      <xdr:nvSpPr>
        <xdr:cNvPr id="22640" name="Text Box 148"/>
        <xdr:cNvSpPr txBox="1"/>
      </xdr:nvSpPr>
      <xdr:spPr bwMode="auto">
        <a:xfrm>
          <a:off x="13735050" y="3667125"/>
          <a:ext cx="95411"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97</xdr:col>
      <xdr:colOff>38100</xdr:colOff>
      <xdr:row>17</xdr:row>
      <xdr:rowOff>0</xdr:rowOff>
    </xdr:from>
    <xdr:ext cx="95412" cy="136961"/>
    <xdr:sp macro="" textlink="">
      <xdr:nvSpPr>
        <xdr:cNvPr id="22641" name="Text Box 149"/>
        <xdr:cNvSpPr txBox="1"/>
      </xdr:nvSpPr>
      <xdr:spPr bwMode="auto">
        <a:xfrm>
          <a:off x="128651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91</xdr:col>
      <xdr:colOff>38100</xdr:colOff>
      <xdr:row>17</xdr:row>
      <xdr:rowOff>0</xdr:rowOff>
    </xdr:from>
    <xdr:ext cx="95412" cy="136961"/>
    <xdr:sp macro="" textlink="">
      <xdr:nvSpPr>
        <xdr:cNvPr id="22642" name="Text Box 150"/>
        <xdr:cNvSpPr txBox="1"/>
      </xdr:nvSpPr>
      <xdr:spPr bwMode="auto">
        <a:xfrm>
          <a:off x="123063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千</a:t>
          </a:r>
        </a:p>
      </xdr:txBody>
    </xdr:sp>
    <xdr:clientData/>
  </xdr:oneCellAnchor>
  <xdr:oneCellAnchor>
    <xdr:from>
      <xdr:col>99</xdr:col>
      <xdr:colOff>38100</xdr:colOff>
      <xdr:row>17</xdr:row>
      <xdr:rowOff>0</xdr:rowOff>
    </xdr:from>
    <xdr:ext cx="95412" cy="136961"/>
    <xdr:sp macro="" textlink="">
      <xdr:nvSpPr>
        <xdr:cNvPr id="22643" name="Text Box 151"/>
        <xdr:cNvSpPr txBox="1"/>
      </xdr:nvSpPr>
      <xdr:spPr bwMode="auto">
        <a:xfrm>
          <a:off x="131445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万</a:t>
          </a:r>
        </a:p>
      </xdr:txBody>
    </xdr:sp>
    <xdr:clientData/>
  </xdr:oneCellAnchor>
  <xdr:oneCellAnchor>
    <xdr:from>
      <xdr:col>103</xdr:col>
      <xdr:colOff>38100</xdr:colOff>
      <xdr:row>17</xdr:row>
      <xdr:rowOff>0</xdr:rowOff>
    </xdr:from>
    <xdr:ext cx="95412" cy="136961"/>
    <xdr:sp macro="" textlink="">
      <xdr:nvSpPr>
        <xdr:cNvPr id="22644" name="Text Box 152"/>
        <xdr:cNvSpPr txBox="1"/>
      </xdr:nvSpPr>
      <xdr:spPr bwMode="auto">
        <a:xfrm>
          <a:off x="137033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百</a:t>
          </a:r>
        </a:p>
      </xdr:txBody>
    </xdr:sp>
    <xdr:clientData/>
  </xdr:oneCellAnchor>
  <xdr:oneCellAnchor>
    <xdr:from>
      <xdr:col>105</xdr:col>
      <xdr:colOff>38100</xdr:colOff>
      <xdr:row>17</xdr:row>
      <xdr:rowOff>0</xdr:rowOff>
    </xdr:from>
    <xdr:ext cx="95411" cy="136961"/>
    <xdr:sp macro="" textlink="">
      <xdr:nvSpPr>
        <xdr:cNvPr id="22645" name="Text Box 153"/>
        <xdr:cNvSpPr txBox="1"/>
      </xdr:nvSpPr>
      <xdr:spPr bwMode="auto">
        <a:xfrm>
          <a:off x="15259050" y="3667125"/>
          <a:ext cx="95411"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十</a:t>
          </a:r>
        </a:p>
      </xdr:txBody>
    </xdr:sp>
    <xdr:clientData/>
  </xdr:oneCellAnchor>
  <xdr:oneCellAnchor>
    <xdr:from>
      <xdr:col>101</xdr:col>
      <xdr:colOff>38100</xdr:colOff>
      <xdr:row>17</xdr:row>
      <xdr:rowOff>0</xdr:rowOff>
    </xdr:from>
    <xdr:ext cx="95412" cy="136961"/>
    <xdr:sp macro="" textlink="">
      <xdr:nvSpPr>
        <xdr:cNvPr id="22646" name="Text Box 154"/>
        <xdr:cNvSpPr txBox="1"/>
      </xdr:nvSpPr>
      <xdr:spPr bwMode="auto">
        <a:xfrm>
          <a:off x="134239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千</a:t>
          </a:r>
        </a:p>
      </xdr:txBody>
    </xdr:sp>
    <xdr:clientData/>
  </xdr:oneCellAnchor>
  <xdr:oneCellAnchor>
    <xdr:from>
      <xdr:col>108</xdr:col>
      <xdr:colOff>38100</xdr:colOff>
      <xdr:row>17</xdr:row>
      <xdr:rowOff>0</xdr:rowOff>
    </xdr:from>
    <xdr:ext cx="95412" cy="136961"/>
    <xdr:sp macro="" textlink="">
      <xdr:nvSpPr>
        <xdr:cNvPr id="22647" name="Text Box 155"/>
        <xdr:cNvSpPr txBox="1"/>
      </xdr:nvSpPr>
      <xdr:spPr bwMode="auto">
        <a:xfrm>
          <a:off x="14262100" y="3644900"/>
          <a:ext cx="95412" cy="136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r>
            <a:rPr lang="ja-JP" altLang="en-US" sz="600" b="0" i="0" u="none" baseline="0">
              <a:solidFill>
                <a:srgbClr val="000000"/>
              </a:solidFill>
              <a:latin typeface="ＭＳ Ｐゴシック"/>
              <a:ea typeface="ＭＳ Ｐゴシック"/>
            </a:rPr>
            <a:t>円</a:t>
          </a:r>
        </a:p>
      </xdr:txBody>
    </xdr:sp>
    <xdr:clientData/>
  </xdr:oneCellAnchor>
  <xdr:oneCellAnchor>
    <xdr:from>
      <xdr:col>74</xdr:col>
      <xdr:colOff>50800</xdr:colOff>
      <xdr:row>41</xdr:row>
      <xdr:rowOff>0</xdr:rowOff>
    </xdr:from>
    <xdr:ext cx="2070310" cy="170303"/>
    <xdr:sp macro="" textlink="">
      <xdr:nvSpPr>
        <xdr:cNvPr id="22648" name="Text Box 164"/>
        <xdr:cNvSpPr txBox="1"/>
      </xdr:nvSpPr>
      <xdr:spPr bwMode="auto">
        <a:xfrm>
          <a:off x="9944100" y="11912600"/>
          <a:ext cx="2070310" cy="17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r>
            <a:rPr lang="ja-JP" altLang="en-US" sz="800" b="0" i="0" u="none" baseline="0">
              <a:solidFill>
                <a:srgbClr val="000000"/>
              </a:solidFill>
              <a:latin typeface="ＭＳ 明朝"/>
              <a:ea typeface="ＭＳ 明朝"/>
            </a:rPr>
            <a:t>上記のとおり通知します。（都道府県保管）</a:t>
          </a:r>
        </a:p>
      </xdr:txBody>
    </xdr:sp>
    <xdr:clientData/>
  </xdr:oneCellAnchor>
  <xdr:twoCellAnchor>
    <xdr:from>
      <xdr:col>8</xdr:col>
      <xdr:colOff>6747</xdr:colOff>
      <xdr:row>0</xdr:row>
      <xdr:rowOff>35756</xdr:rowOff>
    </xdr:from>
    <xdr:to>
      <xdr:col>10</xdr:col>
      <xdr:colOff>54372</xdr:colOff>
      <xdr:row>1</xdr:row>
      <xdr:rowOff>95064</xdr:rowOff>
    </xdr:to>
    <xdr:sp macro="" textlink="">
      <xdr:nvSpPr>
        <xdr:cNvPr id="22649" name="WordArt 181"/>
        <xdr:cNvSpPr>
          <a:spLocks noTextEdit="1"/>
        </xdr:cNvSpPr>
      </xdr:nvSpPr>
      <xdr:spPr bwMode="auto">
        <a:xfrm>
          <a:off x="1251347" y="35756"/>
          <a:ext cx="357188" cy="130932"/>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法人</a:t>
          </a:r>
        </a:p>
      </xdr:txBody>
    </xdr:sp>
    <xdr:clientData/>
  </xdr:twoCellAnchor>
  <xdr:twoCellAnchor>
    <xdr:from>
      <xdr:col>11</xdr:col>
      <xdr:colOff>3175</xdr:colOff>
      <xdr:row>1</xdr:row>
      <xdr:rowOff>59531</xdr:rowOff>
    </xdr:from>
    <xdr:to>
      <xdr:col>14</xdr:col>
      <xdr:colOff>88900</xdr:colOff>
      <xdr:row>2</xdr:row>
      <xdr:rowOff>5782</xdr:rowOff>
    </xdr:to>
    <xdr:sp macro="" textlink="">
      <xdr:nvSpPr>
        <xdr:cNvPr id="22650" name="WordArt 182"/>
        <xdr:cNvSpPr>
          <a:spLocks noTextEdit="1"/>
        </xdr:cNvSpPr>
      </xdr:nvSpPr>
      <xdr:spPr bwMode="auto">
        <a:xfrm>
          <a:off x="1712119" y="125015"/>
          <a:ext cx="550069" cy="83343"/>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事　業　税</a:t>
          </a:r>
        </a:p>
      </xdr:txBody>
    </xdr:sp>
    <xdr:clientData/>
  </xdr:twoCellAnchor>
  <xdr:twoCellAnchor>
    <xdr:from>
      <xdr:col>29</xdr:col>
      <xdr:colOff>120650</xdr:colOff>
      <xdr:row>0</xdr:row>
      <xdr:rowOff>57150</xdr:rowOff>
    </xdr:from>
    <xdr:to>
      <xdr:col>31</xdr:col>
      <xdr:colOff>44450</xdr:colOff>
      <xdr:row>2</xdr:row>
      <xdr:rowOff>95250</xdr:rowOff>
    </xdr:to>
    <xdr:grpSp>
      <xdr:nvGrpSpPr>
        <xdr:cNvPr id="43202" name="Group 211"/>
        <xdr:cNvGrpSpPr>
          <a:grpSpLocks/>
        </xdr:cNvGrpSpPr>
      </xdr:nvGrpSpPr>
      <xdr:grpSpPr bwMode="auto">
        <a:xfrm>
          <a:off x="3892550" y="57150"/>
          <a:ext cx="203200" cy="234950"/>
          <a:chOff x="100" y="59"/>
          <a:chExt cx="23" cy="25"/>
        </a:xfrm>
      </xdr:grpSpPr>
      <xdr:sp macro="" textlink="">
        <xdr:nvSpPr>
          <xdr:cNvPr id="43234" name="Oval 210"/>
          <xdr:cNvSpPr>
            <a:spLocks noChangeArrowheads="1"/>
          </xdr:cNvSpPr>
        </xdr:nvSpPr>
        <xdr:spPr bwMode="auto">
          <a:xfrm>
            <a:off x="100" y="61"/>
            <a:ext cx="23" cy="23"/>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5" name="Text Box 209"/>
          <xdr:cNvSpPr txBox="1">
            <a:spLocks noChangeArrowheads="1"/>
          </xdr:cNvSpPr>
        </xdr:nvSpPr>
        <xdr:spPr bwMode="auto">
          <a:xfrm>
            <a:off x="100" y="59"/>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公</a:t>
            </a:r>
          </a:p>
        </xdr:txBody>
      </xdr:sp>
    </xdr:grpSp>
    <xdr:clientData/>
  </xdr:twoCellAnchor>
  <xdr:twoCellAnchor>
    <xdr:from>
      <xdr:col>66</xdr:col>
      <xdr:colOff>133350</xdr:colOff>
      <xdr:row>0</xdr:row>
      <xdr:rowOff>57150</xdr:rowOff>
    </xdr:from>
    <xdr:to>
      <xdr:col>68</xdr:col>
      <xdr:colOff>50800</xdr:colOff>
      <xdr:row>2</xdr:row>
      <xdr:rowOff>95250</xdr:rowOff>
    </xdr:to>
    <xdr:grpSp>
      <xdr:nvGrpSpPr>
        <xdr:cNvPr id="43203" name="Group 212"/>
        <xdr:cNvGrpSpPr>
          <a:grpSpLocks/>
        </xdr:cNvGrpSpPr>
      </xdr:nvGrpSpPr>
      <xdr:grpSpPr bwMode="auto">
        <a:xfrm>
          <a:off x="8851900" y="57150"/>
          <a:ext cx="196850" cy="234950"/>
          <a:chOff x="100" y="59"/>
          <a:chExt cx="23" cy="25"/>
        </a:xfrm>
      </xdr:grpSpPr>
      <xdr:sp macro="" textlink="">
        <xdr:nvSpPr>
          <xdr:cNvPr id="43232" name="Oval 213"/>
          <xdr:cNvSpPr>
            <a:spLocks noChangeArrowheads="1"/>
          </xdr:cNvSpPr>
        </xdr:nvSpPr>
        <xdr:spPr bwMode="auto">
          <a:xfrm>
            <a:off x="100" y="61"/>
            <a:ext cx="23" cy="23"/>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10" name="Text Box 214"/>
          <xdr:cNvSpPr txBox="1">
            <a:spLocks noChangeArrowheads="1"/>
          </xdr:cNvSpPr>
        </xdr:nvSpPr>
        <xdr:spPr bwMode="auto">
          <a:xfrm>
            <a:off x="102" y="59"/>
            <a:ext cx="21"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公</a:t>
            </a:r>
          </a:p>
        </xdr:txBody>
      </xdr:sp>
    </xdr:grpSp>
    <xdr:clientData/>
  </xdr:twoCellAnchor>
  <xdr:twoCellAnchor>
    <xdr:from>
      <xdr:col>103</xdr:col>
      <xdr:colOff>120650</xdr:colOff>
      <xdr:row>0</xdr:row>
      <xdr:rowOff>57150</xdr:rowOff>
    </xdr:from>
    <xdr:to>
      <xdr:col>105</xdr:col>
      <xdr:colOff>44450</xdr:colOff>
      <xdr:row>2</xdr:row>
      <xdr:rowOff>95250</xdr:rowOff>
    </xdr:to>
    <xdr:grpSp>
      <xdr:nvGrpSpPr>
        <xdr:cNvPr id="43204" name="Group 215"/>
        <xdr:cNvGrpSpPr>
          <a:grpSpLocks/>
        </xdr:cNvGrpSpPr>
      </xdr:nvGrpSpPr>
      <xdr:grpSpPr bwMode="auto">
        <a:xfrm>
          <a:off x="13785850" y="57150"/>
          <a:ext cx="203200" cy="234950"/>
          <a:chOff x="100" y="59"/>
          <a:chExt cx="23" cy="25"/>
        </a:xfrm>
      </xdr:grpSpPr>
      <xdr:sp macro="" textlink="">
        <xdr:nvSpPr>
          <xdr:cNvPr id="43230" name="Oval 216"/>
          <xdr:cNvSpPr>
            <a:spLocks noChangeArrowheads="1"/>
          </xdr:cNvSpPr>
        </xdr:nvSpPr>
        <xdr:spPr bwMode="auto">
          <a:xfrm>
            <a:off x="100" y="61"/>
            <a:ext cx="23" cy="23"/>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13" name="Text Box 217"/>
          <xdr:cNvSpPr txBox="1">
            <a:spLocks noChangeArrowheads="1"/>
          </xdr:cNvSpPr>
        </xdr:nvSpPr>
        <xdr:spPr bwMode="auto">
          <a:xfrm>
            <a:off x="100" y="59"/>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公</a:t>
            </a:r>
          </a:p>
        </xdr:txBody>
      </xdr:sp>
    </xdr:grpSp>
    <xdr:clientData/>
  </xdr:twoCellAnchor>
  <xdr:oneCellAnchor>
    <xdr:from>
      <xdr:col>0</xdr:col>
      <xdr:colOff>50800</xdr:colOff>
      <xdr:row>37</xdr:row>
      <xdr:rowOff>57150</xdr:rowOff>
    </xdr:from>
    <xdr:ext cx="1057212" cy="186974"/>
    <xdr:sp macro="" textlink="">
      <xdr:nvSpPr>
        <xdr:cNvPr id="22658" name="Text Box 218"/>
        <xdr:cNvSpPr txBox="1"/>
      </xdr:nvSpPr>
      <xdr:spPr bwMode="auto">
        <a:xfrm>
          <a:off x="50800" y="11303000"/>
          <a:ext cx="1057212" cy="1869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r>
            <a:rPr lang="ja-JP" altLang="en-US" sz="900" b="0" i="0" u="none" baseline="0">
              <a:solidFill>
                <a:srgbClr val="000000"/>
              </a:solidFill>
              <a:latin typeface="ＭＳ 明朝"/>
              <a:ea typeface="ＭＳ 明朝"/>
            </a:rPr>
            <a:t>　ご使用ください。</a:t>
          </a:r>
        </a:p>
      </xdr:txBody>
    </xdr:sp>
    <xdr:clientData/>
  </xdr:oneCellAnchor>
  <xdr:oneCellAnchor>
    <xdr:from>
      <xdr:col>35</xdr:col>
      <xdr:colOff>73025</xdr:colOff>
      <xdr:row>19</xdr:row>
      <xdr:rowOff>342900</xdr:rowOff>
    </xdr:from>
    <xdr:ext cx="227424" cy="1153934"/>
    <xdr:sp macro="" textlink="">
      <xdr:nvSpPr>
        <xdr:cNvPr id="22659" name="Text Box 231"/>
        <xdr:cNvSpPr txBox="1"/>
      </xdr:nvSpPr>
      <xdr:spPr bwMode="auto">
        <a:xfrm>
          <a:off x="4962525" y="4810125"/>
          <a:ext cx="220317" cy="9637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18288" bIns="0" anchor="ctr" upright="1">
          <a:spAutoFit/>
        </a:bodyPr>
        <a:lstStyle/>
        <a:p>
          <a:pPr algn="ctr" rtl="0"/>
          <a:r>
            <a:rPr lang="ja-JP" altLang="en-US" sz="1100" b="0" i="0" u="none" baseline="0">
              <a:solidFill>
                <a:srgbClr val="000000"/>
              </a:solidFill>
              <a:latin typeface="ＭＳ Ｐゴシック"/>
              <a:ea typeface="ＭＳ Ｐゴシック"/>
            </a:rPr>
            <a:t>（切り取り線）</a:t>
          </a:r>
        </a:p>
      </xdr:txBody>
    </xdr:sp>
    <xdr:clientData/>
  </xdr:oneCellAnchor>
  <xdr:oneCellAnchor>
    <xdr:from>
      <xdr:col>72</xdr:col>
      <xdr:colOff>73025</xdr:colOff>
      <xdr:row>19</xdr:row>
      <xdr:rowOff>342900</xdr:rowOff>
    </xdr:from>
    <xdr:ext cx="227424" cy="1153934"/>
    <xdr:sp macro="" textlink="">
      <xdr:nvSpPr>
        <xdr:cNvPr id="22660" name="Text Box 232"/>
        <xdr:cNvSpPr txBox="1"/>
      </xdr:nvSpPr>
      <xdr:spPr bwMode="auto">
        <a:xfrm>
          <a:off x="10363200" y="4810125"/>
          <a:ext cx="220317" cy="9637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18288" bIns="0" anchor="ctr" upright="1">
          <a:spAutoFit/>
        </a:bodyPr>
        <a:lstStyle/>
        <a:p>
          <a:pPr algn="ctr" rtl="0"/>
          <a:r>
            <a:rPr lang="ja-JP" altLang="en-US" sz="1100" b="0" i="0" u="none" baseline="0">
              <a:solidFill>
                <a:srgbClr val="000000"/>
              </a:solidFill>
              <a:latin typeface="ＭＳ Ｐゴシック"/>
              <a:ea typeface="ＭＳ Ｐゴシック"/>
            </a:rPr>
            <a:t>（切り取り線）</a:t>
          </a:r>
        </a:p>
      </xdr:txBody>
    </xdr:sp>
    <xdr:clientData/>
  </xdr:oneCellAnchor>
  <xdr:oneCellAnchor>
    <xdr:from>
      <xdr:col>109</xdr:col>
      <xdr:colOff>38100</xdr:colOff>
      <xdr:row>19</xdr:row>
      <xdr:rowOff>371475</xdr:rowOff>
    </xdr:from>
    <xdr:ext cx="220317" cy="1161576"/>
    <xdr:sp macro="" textlink="">
      <xdr:nvSpPr>
        <xdr:cNvPr id="22661" name="Text Box 233"/>
        <xdr:cNvSpPr txBox="1"/>
      </xdr:nvSpPr>
      <xdr:spPr bwMode="auto">
        <a:xfrm>
          <a:off x="15716250" y="4838700"/>
          <a:ext cx="220317" cy="963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18288" bIns="0" anchor="ctr" upright="1">
          <a:spAutoFit/>
        </a:bodyPr>
        <a:lstStyle/>
        <a:p>
          <a:pPr algn="ctr" rtl="0"/>
          <a:r>
            <a:rPr lang="ja-JP" altLang="en-US" sz="1100" b="0" i="0" u="none" baseline="0">
              <a:solidFill>
                <a:srgbClr val="000000"/>
              </a:solidFill>
              <a:latin typeface="ＭＳ Ｐゴシック"/>
              <a:ea typeface="ＭＳ Ｐゴシック"/>
            </a:rPr>
            <a:t>（切り取り線）</a:t>
          </a:r>
        </a:p>
      </xdr:txBody>
    </xdr:sp>
    <xdr:clientData/>
  </xdr:oneCellAnchor>
  <xdr:oneCellAnchor>
    <xdr:from>
      <xdr:col>50</xdr:col>
      <xdr:colOff>92075</xdr:colOff>
      <xdr:row>43</xdr:row>
      <xdr:rowOff>98425</xdr:rowOff>
    </xdr:from>
    <xdr:ext cx="811632" cy="220317"/>
    <xdr:sp macro="" textlink="">
      <xdr:nvSpPr>
        <xdr:cNvPr id="22662" name="Text Box 234"/>
        <xdr:cNvSpPr txBox="1"/>
      </xdr:nvSpPr>
      <xdr:spPr bwMode="auto">
        <a:xfrm>
          <a:off x="6854825" y="12347575"/>
          <a:ext cx="811632" cy="220317"/>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（切り取り線）</a:t>
          </a:r>
        </a:p>
      </xdr:txBody>
    </xdr:sp>
    <xdr:clientData/>
  </xdr:oneCellAnchor>
  <xdr:oneCellAnchor>
    <xdr:from>
      <xdr:col>29</xdr:col>
      <xdr:colOff>92075</xdr:colOff>
      <xdr:row>42</xdr:row>
      <xdr:rowOff>85725</xdr:rowOff>
    </xdr:from>
    <xdr:ext cx="606063" cy="312906"/>
    <xdr:sp macro="" textlink="">
      <xdr:nvSpPr>
        <xdr:cNvPr id="22663" name="Text Box 235"/>
        <xdr:cNvSpPr txBox="1"/>
      </xdr:nvSpPr>
      <xdr:spPr bwMode="auto">
        <a:xfrm>
          <a:off x="3863975" y="12163425"/>
          <a:ext cx="606063"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r>
            <a:rPr lang="ja-JP" altLang="en-US" sz="1600" b="0" i="0" u="none" baseline="0">
              <a:solidFill>
                <a:srgbClr val="000000"/>
              </a:solidFill>
              <a:latin typeface="ＭＳ Ｐゴシック"/>
              <a:ea typeface="ＭＳ Ｐゴシック"/>
            </a:rPr>
            <a:t>１枚目</a:t>
          </a:r>
        </a:p>
      </xdr:txBody>
    </xdr:sp>
    <xdr:clientData/>
  </xdr:oneCellAnchor>
  <xdr:oneCellAnchor>
    <xdr:from>
      <xdr:col>66</xdr:col>
      <xdr:colOff>92075</xdr:colOff>
      <xdr:row>42</xdr:row>
      <xdr:rowOff>85725</xdr:rowOff>
    </xdr:from>
    <xdr:ext cx="606063" cy="312906"/>
    <xdr:sp macro="" textlink="">
      <xdr:nvSpPr>
        <xdr:cNvPr id="22664" name="Text Box 236"/>
        <xdr:cNvSpPr txBox="1"/>
      </xdr:nvSpPr>
      <xdr:spPr bwMode="auto">
        <a:xfrm>
          <a:off x="8810625" y="12163425"/>
          <a:ext cx="606063"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r>
            <a:rPr lang="ja-JP" altLang="en-US" sz="1600" b="0" i="0" u="none" baseline="0">
              <a:solidFill>
                <a:srgbClr val="000000"/>
              </a:solidFill>
              <a:latin typeface="ＭＳ Ｐゴシック"/>
              <a:ea typeface="ＭＳ Ｐゴシック"/>
            </a:rPr>
            <a:t>２枚目</a:t>
          </a:r>
        </a:p>
      </xdr:txBody>
    </xdr:sp>
    <xdr:clientData/>
  </xdr:oneCellAnchor>
  <xdr:oneCellAnchor>
    <xdr:from>
      <xdr:col>103</xdr:col>
      <xdr:colOff>92075</xdr:colOff>
      <xdr:row>42</xdr:row>
      <xdr:rowOff>66675</xdr:rowOff>
    </xdr:from>
    <xdr:ext cx="606063" cy="312906"/>
    <xdr:sp macro="" textlink="">
      <xdr:nvSpPr>
        <xdr:cNvPr id="22665" name="Text Box 237"/>
        <xdr:cNvSpPr txBox="1"/>
      </xdr:nvSpPr>
      <xdr:spPr bwMode="auto">
        <a:xfrm>
          <a:off x="13757275" y="12144375"/>
          <a:ext cx="606063"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r>
            <a:rPr lang="ja-JP" altLang="en-US" sz="1600" b="0" i="0" u="none" baseline="0">
              <a:solidFill>
                <a:srgbClr val="000000"/>
              </a:solidFill>
              <a:latin typeface="ＭＳ Ｐゴシック"/>
              <a:ea typeface="ＭＳ Ｐゴシック"/>
            </a:rPr>
            <a:t>３枚目</a:t>
          </a:r>
        </a:p>
      </xdr:txBody>
    </xdr:sp>
    <xdr:clientData/>
  </xdr:oneCellAnchor>
  <xdr:twoCellAnchor>
    <xdr:from>
      <xdr:col>37</xdr:col>
      <xdr:colOff>22225</xdr:colOff>
      <xdr:row>17</xdr:row>
      <xdr:rowOff>153144</xdr:rowOff>
    </xdr:from>
    <xdr:to>
      <xdr:col>38</xdr:col>
      <xdr:colOff>111125</xdr:colOff>
      <xdr:row>20</xdr:row>
      <xdr:rowOff>276597</xdr:rowOff>
    </xdr:to>
    <xdr:sp macro="" textlink="">
      <xdr:nvSpPr>
        <xdr:cNvPr id="22666" name="Text Box 123"/>
        <xdr:cNvSpPr txBox="1"/>
      </xdr:nvSpPr>
      <xdr:spPr bwMode="auto">
        <a:xfrm>
          <a:off x="5429250" y="3819525"/>
          <a:ext cx="247650"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r>
            <a:rPr lang="ja-JP" altLang="en-US" sz="1100" b="0" i="0" u="none" baseline="0">
              <a:solidFill>
                <a:srgbClr val="000000"/>
              </a:solidFill>
              <a:latin typeface="ＭＳ 明朝"/>
              <a:ea typeface="ＭＳ 明朝"/>
            </a:rPr>
            <a:t>法人道府県民税</a:t>
          </a:r>
        </a:p>
      </xdr:txBody>
    </xdr:sp>
    <xdr:clientData/>
  </xdr:twoCellAnchor>
  <xdr:twoCellAnchor>
    <xdr:from>
      <xdr:col>0</xdr:col>
      <xdr:colOff>22225</xdr:colOff>
      <xdr:row>17</xdr:row>
      <xdr:rowOff>153144</xdr:rowOff>
    </xdr:from>
    <xdr:to>
      <xdr:col>1</xdr:col>
      <xdr:colOff>111125</xdr:colOff>
      <xdr:row>20</xdr:row>
      <xdr:rowOff>276597</xdr:rowOff>
    </xdr:to>
    <xdr:sp macro="" textlink="">
      <xdr:nvSpPr>
        <xdr:cNvPr id="22667" name="Text Box 123"/>
        <xdr:cNvSpPr txBox="1"/>
      </xdr:nvSpPr>
      <xdr:spPr bwMode="auto">
        <a:xfrm>
          <a:off x="28575" y="3819525"/>
          <a:ext cx="247650"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r>
            <a:rPr lang="ja-JP" altLang="en-US" sz="1100" b="0" i="0" u="none" baseline="0">
              <a:solidFill>
                <a:srgbClr val="000000"/>
              </a:solidFill>
              <a:latin typeface="ＭＳ 明朝"/>
              <a:ea typeface="ＭＳ 明朝"/>
            </a:rPr>
            <a:t>法人道府県民税</a:t>
          </a:r>
        </a:p>
      </xdr:txBody>
    </xdr:sp>
    <xdr:clientData/>
  </xdr:twoCellAnchor>
  <xdr:twoCellAnchor>
    <xdr:from>
      <xdr:col>8</xdr:col>
      <xdr:colOff>19050</xdr:colOff>
      <xdr:row>2</xdr:row>
      <xdr:rowOff>23813</xdr:rowOff>
    </xdr:from>
    <xdr:to>
      <xdr:col>14</xdr:col>
      <xdr:colOff>88900</xdr:colOff>
      <xdr:row>2</xdr:row>
      <xdr:rowOff>115417</xdr:rowOff>
    </xdr:to>
    <xdr:sp macro="" textlink="">
      <xdr:nvSpPr>
        <xdr:cNvPr id="22668" name="WordArt 184"/>
        <xdr:cNvSpPr>
          <a:spLocks noTextEdit="1"/>
        </xdr:cNvSpPr>
      </xdr:nvSpPr>
      <xdr:spPr bwMode="auto">
        <a:xfrm>
          <a:off x="1257300" y="220266"/>
          <a:ext cx="1004888" cy="91604"/>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特 別 法 人 事 業 税</a:t>
          </a:r>
        </a:p>
      </xdr:txBody>
    </xdr:sp>
    <xdr:clientData/>
  </xdr:twoCellAnchor>
  <xdr:twoCellAnchor>
    <xdr:from>
      <xdr:col>11</xdr:col>
      <xdr:colOff>15478</xdr:colOff>
      <xdr:row>0</xdr:row>
      <xdr:rowOff>28650</xdr:rowOff>
    </xdr:from>
    <xdr:to>
      <xdr:col>14</xdr:col>
      <xdr:colOff>88582</xdr:colOff>
      <xdr:row>1</xdr:row>
      <xdr:rowOff>41673</xdr:rowOff>
    </xdr:to>
    <xdr:sp macro="" textlink="">
      <xdr:nvSpPr>
        <xdr:cNvPr id="22673" name="WordArt 183"/>
        <xdr:cNvSpPr>
          <a:spLocks noTextEdit="1"/>
        </xdr:cNvSpPr>
      </xdr:nvSpPr>
      <xdr:spPr bwMode="auto">
        <a:xfrm>
          <a:off x="1718072" y="28650"/>
          <a:ext cx="550069" cy="78507"/>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道府県民税</a:t>
          </a:r>
        </a:p>
      </xdr:txBody>
    </xdr:sp>
    <xdr:clientData/>
  </xdr:twoCellAnchor>
  <xdr:twoCellAnchor>
    <xdr:from>
      <xdr:col>82</xdr:col>
      <xdr:colOff>22622</xdr:colOff>
      <xdr:row>0</xdr:row>
      <xdr:rowOff>39179</xdr:rowOff>
    </xdr:from>
    <xdr:to>
      <xdr:col>84</xdr:col>
      <xdr:colOff>63958</xdr:colOff>
      <xdr:row>1</xdr:row>
      <xdr:rowOff>122635</xdr:rowOff>
    </xdr:to>
    <xdr:sp macro="" textlink="">
      <xdr:nvSpPr>
        <xdr:cNvPr id="22675" name="WordArt 181"/>
        <xdr:cNvSpPr>
          <a:spLocks noTextEdit="1"/>
        </xdr:cNvSpPr>
      </xdr:nvSpPr>
      <xdr:spPr bwMode="auto">
        <a:xfrm>
          <a:off x="12214622" y="39179"/>
          <a:ext cx="357188" cy="14894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法人</a:t>
          </a:r>
        </a:p>
      </xdr:txBody>
    </xdr:sp>
    <xdr:clientData/>
  </xdr:twoCellAnchor>
  <xdr:twoCellAnchor>
    <xdr:from>
      <xdr:col>85</xdr:col>
      <xdr:colOff>3175</xdr:colOff>
      <xdr:row>1</xdr:row>
      <xdr:rowOff>59060</xdr:rowOff>
    </xdr:from>
    <xdr:to>
      <xdr:col>88</xdr:col>
      <xdr:colOff>88900</xdr:colOff>
      <xdr:row>2</xdr:row>
      <xdr:rowOff>4004</xdr:rowOff>
    </xdr:to>
    <xdr:sp macro="" textlink="">
      <xdr:nvSpPr>
        <xdr:cNvPr id="22676" name="WordArt 182"/>
        <xdr:cNvSpPr>
          <a:spLocks noTextEdit="1"/>
        </xdr:cNvSpPr>
      </xdr:nvSpPr>
      <xdr:spPr bwMode="auto">
        <a:xfrm>
          <a:off x="12341893" y="124231"/>
          <a:ext cx="536910" cy="86322"/>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事　業　税</a:t>
          </a:r>
        </a:p>
      </xdr:txBody>
    </xdr:sp>
    <xdr:clientData/>
  </xdr:twoCellAnchor>
  <xdr:twoCellAnchor>
    <xdr:from>
      <xdr:col>85</xdr:col>
      <xdr:colOff>3175</xdr:colOff>
      <xdr:row>0</xdr:row>
      <xdr:rowOff>29803</xdr:rowOff>
    </xdr:from>
    <xdr:to>
      <xdr:col>88</xdr:col>
      <xdr:colOff>88900</xdr:colOff>
      <xdr:row>1</xdr:row>
      <xdr:rowOff>42469</xdr:rowOff>
    </xdr:to>
    <xdr:sp macro="" textlink="">
      <xdr:nvSpPr>
        <xdr:cNvPr id="22677" name="WordArt 183"/>
        <xdr:cNvSpPr>
          <a:spLocks noTextEdit="1"/>
        </xdr:cNvSpPr>
      </xdr:nvSpPr>
      <xdr:spPr bwMode="auto">
        <a:xfrm>
          <a:off x="12665869" y="29803"/>
          <a:ext cx="550069" cy="84497"/>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道府県民税</a:t>
          </a:r>
        </a:p>
      </xdr:txBody>
    </xdr:sp>
    <xdr:clientData/>
  </xdr:twoCellAnchor>
  <xdr:twoCellAnchor>
    <xdr:from>
      <xdr:col>2</xdr:col>
      <xdr:colOff>60325</xdr:colOff>
      <xdr:row>25</xdr:row>
      <xdr:rowOff>153070</xdr:rowOff>
    </xdr:from>
    <xdr:to>
      <xdr:col>7</xdr:col>
      <xdr:colOff>88900</xdr:colOff>
      <xdr:row>25</xdr:row>
      <xdr:rowOff>276225</xdr:rowOff>
    </xdr:to>
    <xdr:sp macro="" textlink="">
      <xdr:nvSpPr>
        <xdr:cNvPr id="22687" name="WordArt 18"/>
        <xdr:cNvSpPr>
          <a:spLocks noTextEdit="1"/>
        </xdr:cNvSpPr>
      </xdr:nvSpPr>
      <xdr:spPr bwMode="auto">
        <a:xfrm>
          <a:off x="371475" y="7020595"/>
          <a:ext cx="790575" cy="123155"/>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特別法人事業税額</a:t>
          </a:r>
        </a:p>
      </xdr:txBody>
    </xdr:sp>
    <xdr:clientData/>
  </xdr:twoCellAnchor>
  <xdr:twoCellAnchor>
    <xdr:from>
      <xdr:col>39</xdr:col>
      <xdr:colOff>60325</xdr:colOff>
      <xdr:row>25</xdr:row>
      <xdr:rowOff>136524</xdr:rowOff>
    </xdr:from>
    <xdr:to>
      <xdr:col>44</xdr:col>
      <xdr:colOff>88900</xdr:colOff>
      <xdr:row>25</xdr:row>
      <xdr:rowOff>267336</xdr:rowOff>
    </xdr:to>
    <xdr:sp macro="" textlink="">
      <xdr:nvSpPr>
        <xdr:cNvPr id="22704" name="WordArt 18"/>
        <xdr:cNvSpPr>
          <a:spLocks noTextEdit="1"/>
        </xdr:cNvSpPr>
      </xdr:nvSpPr>
      <xdr:spPr bwMode="auto">
        <a:xfrm>
          <a:off x="5772150" y="7010399"/>
          <a:ext cx="790575" cy="124271"/>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特別法人事業税額</a:t>
          </a:r>
        </a:p>
      </xdr:txBody>
    </xdr:sp>
    <xdr:clientData/>
  </xdr:twoCellAnchor>
  <xdr:twoCellAnchor>
    <xdr:from>
      <xdr:col>76</xdr:col>
      <xdr:colOff>50800</xdr:colOff>
      <xdr:row>25</xdr:row>
      <xdr:rowOff>118144</xdr:rowOff>
    </xdr:from>
    <xdr:to>
      <xdr:col>81</xdr:col>
      <xdr:colOff>73053</xdr:colOff>
      <xdr:row>25</xdr:row>
      <xdr:rowOff>266814</xdr:rowOff>
    </xdr:to>
    <xdr:sp macro="" textlink="">
      <xdr:nvSpPr>
        <xdr:cNvPr id="22706" name="WordArt 18"/>
        <xdr:cNvSpPr>
          <a:spLocks noTextEdit="1"/>
        </xdr:cNvSpPr>
      </xdr:nvSpPr>
      <xdr:spPr bwMode="auto">
        <a:xfrm>
          <a:off x="11163300" y="6992019"/>
          <a:ext cx="790575" cy="142206"/>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特別法人事業税額</a:t>
          </a:r>
        </a:p>
      </xdr:txBody>
    </xdr:sp>
    <xdr:clientData/>
  </xdr:twoCellAnchor>
  <xdr:twoCellAnchor>
    <xdr:from>
      <xdr:col>37</xdr:col>
      <xdr:colOff>22225</xdr:colOff>
      <xdr:row>21</xdr:row>
      <xdr:rowOff>135855</xdr:rowOff>
    </xdr:from>
    <xdr:to>
      <xdr:col>38</xdr:col>
      <xdr:colOff>111125</xdr:colOff>
      <xdr:row>31</xdr:row>
      <xdr:rowOff>98351</xdr:rowOff>
    </xdr:to>
    <xdr:sp macro="" textlink="">
      <xdr:nvSpPr>
        <xdr:cNvPr id="22707" name="Text Box 2"/>
        <xdr:cNvSpPr txBox="1"/>
      </xdr:nvSpPr>
      <xdr:spPr bwMode="auto">
        <a:xfrm>
          <a:off x="5429250" y="5410200"/>
          <a:ext cx="247650" cy="396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r>
            <a:rPr lang="ja-JP" altLang="en-US" sz="1100" b="0" i="0" u="none" baseline="0">
              <a:solidFill>
                <a:srgbClr val="000000"/>
              </a:solidFill>
              <a:latin typeface="ＭＳ 明朝"/>
              <a:ea typeface="ＭＳ 明朝"/>
            </a:rPr>
            <a:t>法人事業税・特別法人事業税</a:t>
          </a:r>
        </a:p>
      </xdr:txBody>
    </xdr:sp>
    <xdr:clientData/>
  </xdr:twoCellAnchor>
  <xdr:twoCellAnchor>
    <xdr:from>
      <xdr:col>74</xdr:col>
      <xdr:colOff>22225</xdr:colOff>
      <xdr:row>21</xdr:row>
      <xdr:rowOff>135855</xdr:rowOff>
    </xdr:from>
    <xdr:to>
      <xdr:col>75</xdr:col>
      <xdr:colOff>111125</xdr:colOff>
      <xdr:row>31</xdr:row>
      <xdr:rowOff>98351</xdr:rowOff>
    </xdr:to>
    <xdr:sp macro="" textlink="">
      <xdr:nvSpPr>
        <xdr:cNvPr id="22708" name="Text Box 2"/>
        <xdr:cNvSpPr txBox="1"/>
      </xdr:nvSpPr>
      <xdr:spPr bwMode="auto">
        <a:xfrm>
          <a:off x="10829925" y="5410200"/>
          <a:ext cx="247650" cy="396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r>
            <a:rPr lang="ja-JP" altLang="en-US" sz="1100" b="0" i="0" u="none" baseline="0">
              <a:solidFill>
                <a:srgbClr val="000000"/>
              </a:solidFill>
              <a:latin typeface="ＭＳ 明朝"/>
              <a:ea typeface="ＭＳ 明朝"/>
            </a:rPr>
            <a:t>法人事業税・特別法人事業税</a:t>
          </a:r>
        </a:p>
      </xdr:txBody>
    </xdr:sp>
    <xdr:clientData/>
  </xdr:twoCellAnchor>
  <xdr:twoCellAnchor>
    <xdr:from>
      <xdr:col>45</xdr:col>
      <xdr:colOff>24554</xdr:colOff>
      <xdr:row>2</xdr:row>
      <xdr:rowOff>27954</xdr:rowOff>
    </xdr:from>
    <xdr:to>
      <xdr:col>51</xdr:col>
      <xdr:colOff>120592</xdr:colOff>
      <xdr:row>2</xdr:row>
      <xdr:rowOff>101077</xdr:rowOff>
    </xdr:to>
    <xdr:sp macro="" textlink="">
      <xdr:nvSpPr>
        <xdr:cNvPr id="145" name="WordArt 184"/>
        <xdr:cNvSpPr>
          <a:spLocks noTextEdit="1"/>
        </xdr:cNvSpPr>
      </xdr:nvSpPr>
      <xdr:spPr bwMode="auto">
        <a:xfrm>
          <a:off x="6673556" y="226737"/>
          <a:ext cx="1021763" cy="79771"/>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特 別 法 人 事 業 税</a:t>
          </a:r>
        </a:p>
      </xdr:txBody>
    </xdr:sp>
    <xdr:clientData/>
  </xdr:twoCellAnchor>
  <xdr:twoCellAnchor>
    <xdr:from>
      <xdr:col>45</xdr:col>
      <xdr:colOff>23415</xdr:colOff>
      <xdr:row>0</xdr:row>
      <xdr:rowOff>29766</xdr:rowOff>
    </xdr:from>
    <xdr:to>
      <xdr:col>47</xdr:col>
      <xdr:colOff>71040</xdr:colOff>
      <xdr:row>1</xdr:row>
      <xdr:rowOff>113222</xdr:rowOff>
    </xdr:to>
    <xdr:sp macro="" textlink="">
      <xdr:nvSpPr>
        <xdr:cNvPr id="146" name="WordArt 181"/>
        <xdr:cNvSpPr>
          <a:spLocks noTextEdit="1"/>
        </xdr:cNvSpPr>
      </xdr:nvSpPr>
      <xdr:spPr bwMode="auto">
        <a:xfrm>
          <a:off x="6744890" y="29766"/>
          <a:ext cx="357188" cy="14894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1000" kern="10" spc="0">
              <a:ln>
                <a:noFill/>
              </a:ln>
              <a:solidFill>
                <a:srgbClr val="000000"/>
              </a:solidFill>
              <a:latin typeface="ＭＳ 明朝" panose="02020609040205080304" pitchFamily="17" charset="-128"/>
              <a:ea typeface="ＭＳ 明朝" panose="02020609040205080304" pitchFamily="17" charset="-128"/>
            </a:rPr>
            <a:t>法人</a:t>
          </a:r>
        </a:p>
      </xdr:txBody>
    </xdr:sp>
    <xdr:clientData/>
  </xdr:twoCellAnchor>
  <xdr:twoCellAnchor>
    <xdr:from>
      <xdr:col>48</xdr:col>
      <xdr:colOff>37514</xdr:colOff>
      <xdr:row>1</xdr:row>
      <xdr:rowOff>59532</xdr:rowOff>
    </xdr:from>
    <xdr:to>
      <xdr:col>51</xdr:col>
      <xdr:colOff>112252</xdr:colOff>
      <xdr:row>2</xdr:row>
      <xdr:rowOff>255</xdr:rowOff>
    </xdr:to>
    <xdr:sp macro="" textlink="">
      <xdr:nvSpPr>
        <xdr:cNvPr id="149" name="WordArt 182"/>
        <xdr:cNvSpPr>
          <a:spLocks noTextEdit="1"/>
        </xdr:cNvSpPr>
      </xdr:nvSpPr>
      <xdr:spPr bwMode="auto">
        <a:xfrm>
          <a:off x="7223333" y="125016"/>
          <a:ext cx="545495" cy="77390"/>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事　業　税</a:t>
          </a:r>
        </a:p>
      </xdr:txBody>
    </xdr:sp>
    <xdr:clientData/>
  </xdr:twoCellAnchor>
  <xdr:twoCellAnchor>
    <xdr:from>
      <xdr:col>48</xdr:col>
      <xdr:colOff>37912</xdr:colOff>
      <xdr:row>0</xdr:row>
      <xdr:rowOff>24125</xdr:rowOff>
    </xdr:from>
    <xdr:to>
      <xdr:col>51</xdr:col>
      <xdr:colOff>111016</xdr:colOff>
      <xdr:row>1</xdr:row>
      <xdr:rowOff>36791</xdr:rowOff>
    </xdr:to>
    <xdr:sp macro="" textlink="">
      <xdr:nvSpPr>
        <xdr:cNvPr id="150" name="WordArt 183"/>
        <xdr:cNvSpPr>
          <a:spLocks noTextEdit="1"/>
        </xdr:cNvSpPr>
      </xdr:nvSpPr>
      <xdr:spPr bwMode="auto">
        <a:xfrm>
          <a:off x="7217381" y="24125"/>
          <a:ext cx="550069" cy="84497"/>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道府県民税</a:t>
          </a:r>
        </a:p>
      </xdr:txBody>
    </xdr:sp>
    <xdr:clientData/>
  </xdr:twoCellAnchor>
  <xdr:twoCellAnchor>
    <xdr:from>
      <xdr:col>82</xdr:col>
      <xdr:colOff>18549</xdr:colOff>
      <xdr:row>2</xdr:row>
      <xdr:rowOff>23059</xdr:rowOff>
    </xdr:from>
    <xdr:to>
      <xdr:col>88</xdr:col>
      <xdr:colOff>88399</xdr:colOff>
      <xdr:row>2</xdr:row>
      <xdr:rowOff>114663</xdr:rowOff>
    </xdr:to>
    <xdr:sp macro="" textlink="">
      <xdr:nvSpPr>
        <xdr:cNvPr id="136" name="WordArt 184"/>
        <xdr:cNvSpPr>
          <a:spLocks noTextEdit="1"/>
        </xdr:cNvSpPr>
      </xdr:nvSpPr>
      <xdr:spPr bwMode="auto">
        <a:xfrm>
          <a:off x="11899733" y="223585"/>
          <a:ext cx="978569" cy="91604"/>
        </a:xfrm>
        <a:prstGeom prst="rect">
          <a:avLst/>
        </a:prstGeom>
        <a:ln>
          <a:noFill/>
        </a:ln>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lIns="91440" tIns="45720" rIns="91440" bIns="45720" fromWordArt="1">
          <a:prstTxWarp prst="textPlain">
            <a:avLst>
              <a:gd name="adj" fmla="val 50000"/>
            </a:avLst>
          </a:prstTxWarp>
        </a:bodyPr>
        <a:lstStyle/>
        <a:p>
          <a:pPr algn="ctr" rtl="0">
            <a:buNone/>
          </a:pPr>
          <a:r>
            <a:rPr lang="ja-JP" altLang="en-US" sz="900" kern="10" spc="0">
              <a:ln>
                <a:noFill/>
              </a:ln>
              <a:solidFill>
                <a:srgbClr val="000000"/>
              </a:solidFill>
              <a:latin typeface="ＭＳ 明朝" panose="02020609040205080304" pitchFamily="17" charset="-128"/>
              <a:ea typeface="ＭＳ 明朝" panose="02020609040205080304" pitchFamily="17" charset="-128"/>
            </a:rPr>
            <a:t>特 別 法 人 事 業 税</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057769/My%20Documents/&#20013;&#35895;/&#20107;&#26989;&#31246;/35_&#27096;&#24335;&#12395;&#20418;&#12427;&#12371;&#12392;/&#27861;&#20154;&#20108;&#31246;&#32013;&#20184;&#26360;ver1.01&#12497;&#12473;&#12394;&#123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欄"/>
      <sheetName val="納付書（印刷シート）"/>
    </sheetNames>
    <sheetDataSet>
      <sheetData sheetId="0">
        <row r="3">
          <cell r="P3" t="str">
            <v>空知総合振興局</v>
          </cell>
          <cell r="Q3" t="str">
            <v>050</v>
          </cell>
          <cell r="R3" t="str">
            <v>空知総合振興局</v>
          </cell>
        </row>
        <row r="4">
          <cell r="P4" t="str">
            <v>空知総合振興局　深川道税事務所</v>
          </cell>
          <cell r="Q4" t="str">
            <v>051</v>
          </cell>
          <cell r="R4" t="str">
            <v>空知総合振興局</v>
          </cell>
          <cell r="S4" t="str">
            <v>深川道税事務所</v>
          </cell>
        </row>
        <row r="5">
          <cell r="P5" t="str">
            <v>石狩振興局</v>
          </cell>
          <cell r="Q5" t="str">
            <v>010</v>
          </cell>
          <cell r="R5" t="str">
            <v>石狩振興局</v>
          </cell>
        </row>
        <row r="6">
          <cell r="P6" t="str">
            <v>後志総合振興局</v>
          </cell>
          <cell r="Q6" t="str">
            <v>040</v>
          </cell>
          <cell r="R6" t="str">
            <v>後志総合振興局</v>
          </cell>
        </row>
        <row r="7">
          <cell r="P7" t="str">
            <v>後志総合振興局　小樽道税事務所</v>
          </cell>
          <cell r="Q7" t="str">
            <v>041</v>
          </cell>
          <cell r="R7" t="str">
            <v>後志総合振興局</v>
          </cell>
          <cell r="S7" t="str">
            <v>小樽道税事務所</v>
          </cell>
        </row>
        <row r="8">
          <cell r="P8" t="str">
            <v>胆振総合振興局</v>
          </cell>
          <cell r="Q8" t="str">
            <v>100</v>
          </cell>
          <cell r="R8" t="str">
            <v>胆振総合振興局</v>
          </cell>
        </row>
        <row r="9">
          <cell r="P9" t="str">
            <v>胆振総合振興局　苫小牧道税事務所</v>
          </cell>
          <cell r="Q9" t="str">
            <v>101</v>
          </cell>
          <cell r="R9" t="str">
            <v>胆振総合振興局</v>
          </cell>
          <cell r="S9" t="str">
            <v>苫小牧道税事務所</v>
          </cell>
        </row>
        <row r="10">
          <cell r="P10" t="str">
            <v>日高振興局</v>
          </cell>
          <cell r="Q10" t="str">
            <v>110</v>
          </cell>
          <cell r="R10" t="str">
            <v>日高振興局</v>
          </cell>
        </row>
        <row r="11">
          <cell r="P11" t="str">
            <v>渡島総合振興局</v>
          </cell>
          <cell r="Q11" t="str">
            <v>020</v>
          </cell>
          <cell r="R11" t="str">
            <v>渡島総合振興局</v>
          </cell>
        </row>
        <row r="12">
          <cell r="P12" t="str">
            <v>檜山振興局</v>
          </cell>
          <cell r="Q12" t="str">
            <v>030</v>
          </cell>
          <cell r="R12" t="str">
            <v>檜山振興局</v>
          </cell>
        </row>
        <row r="13">
          <cell r="P13" t="str">
            <v>上川総合振興局</v>
          </cell>
          <cell r="Q13" t="str">
            <v>060</v>
          </cell>
          <cell r="R13" t="str">
            <v>上川総合振興局</v>
          </cell>
        </row>
        <row r="14">
          <cell r="P14" t="str">
            <v>上川総合振興局　名寄道税事務所</v>
          </cell>
          <cell r="Q14" t="str">
            <v>061</v>
          </cell>
          <cell r="R14" t="str">
            <v>上川総合振興局</v>
          </cell>
          <cell r="S14" t="str">
            <v>名寄道税事務所</v>
          </cell>
        </row>
        <row r="15">
          <cell r="P15" t="str">
            <v>留萌振興局</v>
          </cell>
          <cell r="Q15" t="str">
            <v>070</v>
          </cell>
          <cell r="R15" t="str">
            <v>留萌振興局</v>
          </cell>
        </row>
        <row r="16">
          <cell r="P16" t="str">
            <v>宗谷総合振興局</v>
          </cell>
          <cell r="Q16" t="str">
            <v>080</v>
          </cell>
          <cell r="R16" t="str">
            <v>宗谷総合振興局</v>
          </cell>
        </row>
        <row r="17">
          <cell r="P17" t="str">
            <v>オホーツク総合振興局</v>
          </cell>
          <cell r="Q17" t="str">
            <v>090</v>
          </cell>
          <cell r="R17" t="str">
            <v>オホーツク総合振興局</v>
          </cell>
        </row>
        <row r="18">
          <cell r="P18" t="str">
            <v>オホーツク総合振興局　北見道税事務所</v>
          </cell>
          <cell r="Q18" t="str">
            <v>091</v>
          </cell>
          <cell r="R18" t="str">
            <v>オホーツク総合振興局</v>
          </cell>
          <cell r="S18" t="str">
            <v>北見道税事務所</v>
          </cell>
        </row>
        <row r="19">
          <cell r="P19" t="str">
            <v>オホーツク総合振興局　紋別道税事務所</v>
          </cell>
          <cell r="Q19" t="str">
            <v>092</v>
          </cell>
          <cell r="R19" t="str">
            <v>オホーツク総合振興局</v>
          </cell>
          <cell r="S19" t="str">
            <v>紋別道税事務所</v>
          </cell>
        </row>
        <row r="20">
          <cell r="P20" t="str">
            <v>十勝総合振興局</v>
          </cell>
          <cell r="Q20" t="str">
            <v>120</v>
          </cell>
          <cell r="R20" t="str">
            <v>十勝総合振興局</v>
          </cell>
        </row>
        <row r="21">
          <cell r="P21" t="str">
            <v>釧路総合振興局</v>
          </cell>
          <cell r="Q21" t="str">
            <v>130</v>
          </cell>
          <cell r="R21" t="str">
            <v>釧路総合振興局</v>
          </cell>
        </row>
        <row r="22">
          <cell r="P22" t="str">
            <v>根室振興局</v>
          </cell>
          <cell r="Q22" t="str">
            <v>140</v>
          </cell>
          <cell r="R22" t="str">
            <v>根室振興局</v>
          </cell>
        </row>
        <row r="23">
          <cell r="P23" t="str">
            <v>札幌道税事務所</v>
          </cell>
          <cell r="Q23" t="str">
            <v>210</v>
          </cell>
          <cell r="R23" t="str">
            <v>札幌道税事務所</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pref.hokkaido.lg.jp/sm/zim/noufu/noufu101.ht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showGridLines="0" tabSelected="1" view="pageBreakPreview" zoomScaleNormal="100" zoomScaleSheetLayoutView="100" workbookViewId="0">
      <selection activeCell="D3" sqref="D3:L3"/>
    </sheetView>
  </sheetViews>
  <sheetFormatPr defaultColWidth="9" defaultRowHeight="13"/>
  <cols>
    <col min="1" max="1" width="2.90625" style="1" bestFit="1" customWidth="1"/>
    <col min="2" max="2" width="4.7265625" style="1" customWidth="1"/>
    <col min="3" max="3" width="8.08984375" style="1" customWidth="1"/>
    <col min="4" max="4" width="4.453125" style="1" bestFit="1" customWidth="1"/>
    <col min="5" max="7" width="6.6328125" style="1" customWidth="1"/>
    <col min="8" max="8" width="13.90625" style="1" customWidth="1"/>
    <col min="9" max="9" width="4.6328125" style="1" customWidth="1"/>
    <col min="10" max="12" width="6.6328125" style="1" customWidth="1"/>
    <col min="13" max="13" width="1.26953125" style="1" customWidth="1"/>
    <col min="14" max="14" width="35" style="1" customWidth="1"/>
    <col min="15" max="15" width="25.6328125" style="1" customWidth="1"/>
    <col min="16" max="16" width="11" style="1" hidden="1" customWidth="1"/>
    <col min="17" max="17" width="36.26953125" style="1" hidden="1" customWidth="1"/>
    <col min="18" max="18" width="4.453125" style="1" hidden="1" customWidth="1"/>
    <col min="19" max="19" width="10" style="1" hidden="1" customWidth="1"/>
    <col min="20" max="20" width="4.36328125" style="1" hidden="1" customWidth="1"/>
    <col min="21" max="21" width="3.26953125" style="1" hidden="1" customWidth="1"/>
    <col min="22" max="22" width="4" style="1" hidden="1" customWidth="1"/>
    <col min="23" max="23" width="10.453125" style="1" hidden="1" customWidth="1"/>
    <col min="24" max="24" width="9.453125" style="1" hidden="1" customWidth="1"/>
    <col min="25" max="26" width="9" style="1" hidden="1" customWidth="1"/>
    <col min="27" max="27" width="9" style="1" bestFit="1"/>
    <col min="28" max="16384" width="9" style="1"/>
  </cols>
  <sheetData>
    <row r="1" spans="1:24" ht="14.25" customHeight="1" thickTop="1">
      <c r="A1" s="143" t="s">
        <v>0</v>
      </c>
      <c r="B1" s="144"/>
      <c r="C1" s="144"/>
      <c r="D1" s="144"/>
      <c r="E1" s="144"/>
      <c r="F1" s="144"/>
      <c r="G1" s="144"/>
      <c r="H1" s="144"/>
      <c r="I1" s="144"/>
      <c r="J1" s="144"/>
      <c r="K1" s="144"/>
      <c r="L1" s="144"/>
      <c r="N1" s="146" t="s">
        <v>4</v>
      </c>
      <c r="Q1" s="2" t="s">
        <v>17</v>
      </c>
      <c r="R1" s="2"/>
      <c r="S1" s="3"/>
      <c r="W1" s="4"/>
    </row>
    <row r="2" spans="1:24">
      <c r="A2" s="145"/>
      <c r="B2" s="145"/>
      <c r="C2" s="145"/>
      <c r="D2" s="145"/>
      <c r="E2" s="145"/>
      <c r="F2" s="145"/>
      <c r="G2" s="145"/>
      <c r="H2" s="145"/>
      <c r="I2" s="145"/>
      <c r="J2" s="145"/>
      <c r="K2" s="145"/>
      <c r="L2" s="145"/>
      <c r="N2" s="147"/>
      <c r="O2" s="5"/>
      <c r="Q2" s="6">
        <f ca="1">TODAY()</f>
        <v>45337</v>
      </c>
      <c r="R2" s="2"/>
      <c r="S2" s="7">
        <f ca="1">IF(YEAR(EDATE(Q2,-3))=2019,31,(YEAR(EDATE(Q2,-3))-2018))</f>
        <v>5</v>
      </c>
      <c r="W2" s="1" t="s">
        <v>23</v>
      </c>
      <c r="X2" s="1">
        <f>IF(D5=W2,0,1)</f>
        <v>0</v>
      </c>
    </row>
    <row r="3" spans="1:24" ht="18.75" customHeight="1">
      <c r="A3" s="140" t="s">
        <v>29</v>
      </c>
      <c r="B3" s="141"/>
      <c r="C3" s="142"/>
      <c r="D3" s="148"/>
      <c r="E3" s="149"/>
      <c r="F3" s="149"/>
      <c r="G3" s="149"/>
      <c r="H3" s="149"/>
      <c r="I3" s="149"/>
      <c r="J3" s="149"/>
      <c r="K3" s="149"/>
      <c r="L3" s="150"/>
      <c r="N3" s="8" t="str">
        <f>IF(D3="","「所在地」","")</f>
        <v>「所在地」</v>
      </c>
      <c r="Q3" s="1" t="s">
        <v>8</v>
      </c>
      <c r="R3" s="9" t="s">
        <v>5</v>
      </c>
      <c r="S3" s="1" t="s">
        <v>20</v>
      </c>
      <c r="U3" s="1">
        <f>IF(OR(I6="予定",I6="中間"),1,I7)</f>
        <v>0</v>
      </c>
      <c r="W3" s="10" t="s">
        <v>213</v>
      </c>
    </row>
    <row r="4" spans="1:24" ht="18.75" customHeight="1">
      <c r="A4" s="140" t="s">
        <v>42</v>
      </c>
      <c r="B4" s="141"/>
      <c r="C4" s="142"/>
      <c r="D4" s="148"/>
      <c r="E4" s="149"/>
      <c r="F4" s="149"/>
      <c r="G4" s="149"/>
      <c r="H4" s="149"/>
      <c r="I4" s="149"/>
      <c r="J4" s="149"/>
      <c r="K4" s="149"/>
      <c r="L4" s="150"/>
      <c r="N4" s="11" t="str">
        <f>IF(D4="","「法人名」","")</f>
        <v>「法人名」</v>
      </c>
      <c r="Q4" s="1" t="s">
        <v>49</v>
      </c>
      <c r="R4" s="9" t="s">
        <v>51</v>
      </c>
      <c r="S4" s="1" t="s">
        <v>20</v>
      </c>
      <c r="W4" s="10" t="s">
        <v>34</v>
      </c>
    </row>
    <row r="5" spans="1:24" ht="18.75" customHeight="1">
      <c r="A5" s="140" t="s">
        <v>58</v>
      </c>
      <c r="B5" s="141"/>
      <c r="C5" s="142"/>
      <c r="D5" s="151" t="s">
        <v>23</v>
      </c>
      <c r="E5" s="152"/>
      <c r="F5" s="152"/>
      <c r="G5" s="153"/>
      <c r="H5" s="12" t="s">
        <v>60</v>
      </c>
      <c r="I5" s="154"/>
      <c r="J5" s="155"/>
      <c r="K5" s="155"/>
      <c r="L5" s="156"/>
      <c r="M5" s="13"/>
      <c r="N5" s="11" t="str">
        <f>IF(X2=0,"「事務所コード」","")</f>
        <v>「事務所コード」</v>
      </c>
      <c r="Q5" s="1" t="s">
        <v>61</v>
      </c>
      <c r="R5" s="9" t="s">
        <v>37</v>
      </c>
      <c r="S5" s="1" t="s">
        <v>20</v>
      </c>
      <c r="W5" s="10" t="s">
        <v>54</v>
      </c>
    </row>
    <row r="6" spans="1:24" ht="18.75" customHeight="1">
      <c r="A6" s="140" t="s">
        <v>67</v>
      </c>
      <c r="B6" s="141"/>
      <c r="C6" s="142"/>
      <c r="D6" s="14"/>
      <c r="E6" s="15"/>
      <c r="F6" s="15"/>
      <c r="G6" s="15"/>
      <c r="H6" s="12" t="s">
        <v>63</v>
      </c>
      <c r="I6" s="157"/>
      <c r="J6" s="157"/>
      <c r="K6" s="157"/>
      <c r="L6" s="157"/>
      <c r="M6" s="2"/>
      <c r="N6" s="11" t="str">
        <f>IF(I5="","「管理番号」","")</f>
        <v>「管理番号」</v>
      </c>
      <c r="Q6" s="1" t="s">
        <v>71</v>
      </c>
      <c r="R6" s="9" t="s">
        <v>74</v>
      </c>
      <c r="S6" s="1" t="s">
        <v>20</v>
      </c>
      <c r="W6" s="10" t="s">
        <v>15</v>
      </c>
    </row>
    <row r="7" spans="1:24" ht="18.75" customHeight="1">
      <c r="A7" s="140" t="s">
        <v>79</v>
      </c>
      <c r="B7" s="141"/>
      <c r="C7" s="142"/>
      <c r="D7" s="14"/>
      <c r="E7" s="15"/>
      <c r="F7" s="15"/>
      <c r="G7" s="15"/>
      <c r="H7" s="12" t="s">
        <v>81</v>
      </c>
      <c r="I7" s="14"/>
      <c r="J7" s="15"/>
      <c r="K7" s="15"/>
      <c r="L7" s="15"/>
      <c r="M7" s="16"/>
      <c r="N7" s="11" t="str">
        <f>IF(D6="","「納期限」","")</f>
        <v>「納期限」</v>
      </c>
      <c r="Q7" s="1" t="s">
        <v>83</v>
      </c>
      <c r="R7" s="9" t="s">
        <v>86</v>
      </c>
      <c r="S7" s="1" t="s">
        <v>20</v>
      </c>
      <c r="W7" s="10" t="s">
        <v>78</v>
      </c>
    </row>
    <row r="8" spans="1:24" ht="18.75" customHeight="1">
      <c r="A8" s="139" t="s">
        <v>26</v>
      </c>
      <c r="B8" s="132" t="s">
        <v>30</v>
      </c>
      <c r="C8" s="132"/>
      <c r="D8" s="132"/>
      <c r="E8" s="132"/>
      <c r="F8" s="132"/>
      <c r="G8" s="132" t="s">
        <v>90</v>
      </c>
      <c r="H8" s="132"/>
      <c r="I8" s="132"/>
      <c r="J8" s="132"/>
      <c r="K8" s="132"/>
      <c r="L8" s="132"/>
      <c r="M8" s="17"/>
      <c r="N8" s="11" t="str">
        <f>IF(I6="","「申告区分」","")</f>
        <v>「申告区分」</v>
      </c>
      <c r="Q8" s="1" t="s">
        <v>40</v>
      </c>
      <c r="R8" s="9" t="s">
        <v>91</v>
      </c>
      <c r="S8" s="1" t="s">
        <v>20</v>
      </c>
      <c r="W8" s="10" t="s">
        <v>88</v>
      </c>
    </row>
    <row r="9" spans="1:24" ht="25" customHeight="1">
      <c r="A9" s="139"/>
      <c r="B9" s="139" t="s">
        <v>80</v>
      </c>
      <c r="C9" s="130" t="s">
        <v>21</v>
      </c>
      <c r="D9" s="130"/>
      <c r="E9" s="130"/>
      <c r="F9" s="18" t="s">
        <v>94</v>
      </c>
      <c r="G9" s="126"/>
      <c r="H9" s="126"/>
      <c r="I9" s="126"/>
      <c r="J9" s="126"/>
      <c r="K9" s="126"/>
      <c r="L9" s="126"/>
      <c r="M9" s="2"/>
      <c r="N9" s="11" t="str">
        <f>IF(D7="","「事業年度（自）」","")</f>
        <v>「事業年度（自）」</v>
      </c>
      <c r="P9" s="1" t="s">
        <v>50</v>
      </c>
      <c r="Q9" s="1" t="s">
        <v>98</v>
      </c>
      <c r="R9" s="9" t="s">
        <v>44</v>
      </c>
      <c r="S9" s="1" t="s">
        <v>20</v>
      </c>
      <c r="W9" s="10" t="s">
        <v>47</v>
      </c>
    </row>
    <row r="10" spans="1:24" ht="25" customHeight="1">
      <c r="A10" s="139"/>
      <c r="B10" s="139"/>
      <c r="C10" s="130" t="s">
        <v>105</v>
      </c>
      <c r="D10" s="130"/>
      <c r="E10" s="130"/>
      <c r="F10" s="18" t="s">
        <v>107</v>
      </c>
      <c r="G10" s="126"/>
      <c r="H10" s="126"/>
      <c r="I10" s="126"/>
      <c r="J10" s="126"/>
      <c r="K10" s="126"/>
      <c r="L10" s="126"/>
      <c r="M10" s="19"/>
      <c r="N10" s="11" t="str">
        <f>IF(I7="","「事業年度（至）」","")</f>
        <v>「事業年度（至）」</v>
      </c>
      <c r="P10" s="1">
        <f t="shared" ref="P10:P19" si="0">LEN(G9)</f>
        <v>0</v>
      </c>
      <c r="Q10" s="1" t="s">
        <v>109</v>
      </c>
      <c r="R10" s="9" t="s">
        <v>101</v>
      </c>
      <c r="S10" s="1" t="s">
        <v>20</v>
      </c>
      <c r="W10" s="10" t="s">
        <v>102</v>
      </c>
    </row>
    <row r="11" spans="1:24" ht="25" customHeight="1">
      <c r="A11" s="139"/>
      <c r="B11" s="139"/>
      <c r="C11" s="130" t="s">
        <v>93</v>
      </c>
      <c r="D11" s="130"/>
      <c r="E11" s="130"/>
      <c r="F11" s="18" t="s">
        <v>1</v>
      </c>
      <c r="G11" s="126"/>
      <c r="H11" s="126"/>
      <c r="I11" s="126"/>
      <c r="J11" s="126"/>
      <c r="K11" s="126"/>
      <c r="L11" s="126"/>
      <c r="M11" s="19"/>
      <c r="N11" s="11" t="str">
        <f>IF(G24=0,"「納付額」","")</f>
        <v>「納付額」</v>
      </c>
      <c r="P11" s="1">
        <f t="shared" si="0"/>
        <v>0</v>
      </c>
      <c r="Q11" s="1" t="s">
        <v>85</v>
      </c>
      <c r="R11" s="9" t="s">
        <v>25</v>
      </c>
      <c r="S11" s="1" t="s">
        <v>20</v>
      </c>
      <c r="W11" s="10" t="s">
        <v>39</v>
      </c>
    </row>
    <row r="12" spans="1:24" ht="25" customHeight="1">
      <c r="A12" s="139"/>
      <c r="B12" s="139"/>
      <c r="C12" s="130" t="s">
        <v>110</v>
      </c>
      <c r="D12" s="130"/>
      <c r="E12" s="130"/>
      <c r="F12" s="18" t="s">
        <v>113</v>
      </c>
      <c r="G12" s="131">
        <f>SUM(G9:L11)</f>
        <v>0</v>
      </c>
      <c r="H12" s="131"/>
      <c r="I12" s="131"/>
      <c r="J12" s="131"/>
      <c r="K12" s="131"/>
      <c r="L12" s="131"/>
      <c r="M12" s="19"/>
      <c r="N12" s="133" t="str">
        <f>IF(AND(N3="",N4="",N5="",N6="",N8="",N9="",N10="",N7="",N11=""),"","に入力がありませんので、ご確認ください。")</f>
        <v>に入力がありませんので、ご確認ください。</v>
      </c>
      <c r="P12" s="1">
        <f t="shared" si="0"/>
        <v>0</v>
      </c>
      <c r="Q12" s="1" t="s">
        <v>117</v>
      </c>
      <c r="R12" s="9" t="s">
        <v>119</v>
      </c>
      <c r="S12" s="1" t="s">
        <v>20</v>
      </c>
      <c r="W12" s="10" t="s">
        <v>76</v>
      </c>
    </row>
    <row r="13" spans="1:24" ht="25" customHeight="1">
      <c r="A13" s="139"/>
      <c r="B13" s="134" t="s">
        <v>122</v>
      </c>
      <c r="C13" s="130" t="s">
        <v>18</v>
      </c>
      <c r="D13" s="130"/>
      <c r="E13" s="130"/>
      <c r="F13" s="18" t="s">
        <v>92</v>
      </c>
      <c r="G13" s="126"/>
      <c r="H13" s="126"/>
      <c r="I13" s="126"/>
      <c r="J13" s="126"/>
      <c r="K13" s="126"/>
      <c r="L13" s="126"/>
      <c r="M13" s="19"/>
      <c r="N13" s="133"/>
      <c r="P13" s="1">
        <f t="shared" si="0"/>
        <v>1</v>
      </c>
      <c r="Q13" s="1" t="s">
        <v>97</v>
      </c>
      <c r="R13" s="9" t="s">
        <v>55</v>
      </c>
      <c r="S13" s="1" t="s">
        <v>20</v>
      </c>
      <c r="W13" s="10" t="s">
        <v>121</v>
      </c>
    </row>
    <row r="14" spans="1:24" ht="25" customHeight="1">
      <c r="A14" s="139"/>
      <c r="B14" s="134"/>
      <c r="C14" s="130" t="s">
        <v>124</v>
      </c>
      <c r="D14" s="130"/>
      <c r="E14" s="130"/>
      <c r="F14" s="18" t="s">
        <v>126</v>
      </c>
      <c r="G14" s="126"/>
      <c r="H14" s="126"/>
      <c r="I14" s="126"/>
      <c r="J14" s="126"/>
      <c r="K14" s="126"/>
      <c r="L14" s="126"/>
      <c r="M14" s="19"/>
      <c r="N14" s="20" t="str">
        <f>IF(P24&lt;12,"","納付額の入力桁数が１１桁を超えています。")</f>
        <v/>
      </c>
      <c r="P14" s="1">
        <f t="shared" si="0"/>
        <v>0</v>
      </c>
      <c r="Q14" s="1" t="s">
        <v>130</v>
      </c>
      <c r="R14" s="9" t="s">
        <v>131</v>
      </c>
      <c r="S14" s="1" t="s">
        <v>20</v>
      </c>
      <c r="W14" s="10" t="s">
        <v>115</v>
      </c>
    </row>
    <row r="15" spans="1:24" ht="25" customHeight="1">
      <c r="A15" s="139"/>
      <c r="B15" s="134"/>
      <c r="C15" s="130" t="s">
        <v>133</v>
      </c>
      <c r="D15" s="130"/>
      <c r="E15" s="130"/>
      <c r="F15" s="18" t="s">
        <v>135</v>
      </c>
      <c r="G15" s="126"/>
      <c r="H15" s="126"/>
      <c r="I15" s="126"/>
      <c r="J15" s="126"/>
      <c r="K15" s="126"/>
      <c r="L15" s="126"/>
      <c r="M15" s="19"/>
      <c r="N15" s="20" t="str">
        <f>IF(P25&lt;12,"","納付額の入力桁数が１１桁を超えています。")</f>
        <v/>
      </c>
      <c r="O15" s="21"/>
      <c r="P15" s="1">
        <f t="shared" si="0"/>
        <v>0</v>
      </c>
      <c r="Q15" s="1" t="s">
        <v>137</v>
      </c>
      <c r="R15" s="9" t="s">
        <v>139</v>
      </c>
      <c r="S15" s="1" t="s">
        <v>20</v>
      </c>
      <c r="W15" s="10" t="s">
        <v>132</v>
      </c>
    </row>
    <row r="16" spans="1:24" ht="25" customHeight="1">
      <c r="A16" s="139"/>
      <c r="B16" s="134"/>
      <c r="C16" s="130" t="s">
        <v>143</v>
      </c>
      <c r="D16" s="130"/>
      <c r="E16" s="130"/>
      <c r="F16" s="18" t="s">
        <v>144</v>
      </c>
      <c r="G16" s="126"/>
      <c r="H16" s="126"/>
      <c r="I16" s="126"/>
      <c r="J16" s="126"/>
      <c r="K16" s="126"/>
      <c r="L16" s="126"/>
      <c r="M16" s="19"/>
      <c r="N16" s="20"/>
      <c r="P16" s="1">
        <f t="shared" si="0"/>
        <v>0</v>
      </c>
      <c r="Q16" s="1" t="s">
        <v>145</v>
      </c>
      <c r="R16" s="9" t="s">
        <v>148</v>
      </c>
      <c r="S16" s="1" t="s">
        <v>20</v>
      </c>
      <c r="W16" s="10" t="s">
        <v>637</v>
      </c>
    </row>
    <row r="17" spans="1:23" ht="25" customHeight="1">
      <c r="A17" s="139"/>
      <c r="B17" s="134"/>
      <c r="C17" s="135" t="s">
        <v>149</v>
      </c>
      <c r="D17" s="136"/>
      <c r="E17" s="136"/>
      <c r="F17" s="18" t="s">
        <v>152</v>
      </c>
      <c r="G17" s="126"/>
      <c r="H17" s="126"/>
      <c r="I17" s="126"/>
      <c r="J17" s="126"/>
      <c r="K17" s="126"/>
      <c r="L17" s="126"/>
      <c r="M17" s="19"/>
      <c r="N17" s="137" t="s">
        <v>154</v>
      </c>
      <c r="P17" s="1">
        <f t="shared" si="0"/>
        <v>0</v>
      </c>
      <c r="Q17" s="1" t="s">
        <v>155</v>
      </c>
      <c r="R17" s="9" t="s">
        <v>156</v>
      </c>
      <c r="S17" s="1" t="s">
        <v>20</v>
      </c>
      <c r="W17" s="10" t="s">
        <v>638</v>
      </c>
    </row>
    <row r="18" spans="1:23" ht="25" customHeight="1" thickBot="1">
      <c r="A18" s="139"/>
      <c r="B18" s="134"/>
      <c r="C18" s="130" t="s">
        <v>110</v>
      </c>
      <c r="D18" s="130"/>
      <c r="E18" s="130"/>
      <c r="F18" s="18" t="s">
        <v>162</v>
      </c>
      <c r="G18" s="131">
        <f>SUM(G13:L17)</f>
        <v>0</v>
      </c>
      <c r="H18" s="131"/>
      <c r="I18" s="131"/>
      <c r="J18" s="131"/>
      <c r="K18" s="131"/>
      <c r="L18" s="131"/>
      <c r="M18" s="19"/>
      <c r="N18" s="138"/>
      <c r="O18" s="21"/>
      <c r="P18" s="1">
        <f t="shared" si="0"/>
        <v>0</v>
      </c>
      <c r="Q18" s="1" t="s">
        <v>163</v>
      </c>
      <c r="R18" s="9" t="s">
        <v>164</v>
      </c>
      <c r="S18" s="1" t="s">
        <v>20</v>
      </c>
      <c r="W18" s="10" t="s">
        <v>159</v>
      </c>
    </row>
    <row r="19" spans="1:23" ht="25" customHeight="1" thickTop="1">
      <c r="A19" s="139"/>
      <c r="B19" s="134"/>
      <c r="C19" s="130" t="s">
        <v>93</v>
      </c>
      <c r="D19" s="130"/>
      <c r="E19" s="130"/>
      <c r="F19" s="18" t="s">
        <v>170</v>
      </c>
      <c r="G19" s="126"/>
      <c r="H19" s="126"/>
      <c r="I19" s="126"/>
      <c r="J19" s="126"/>
      <c r="K19" s="126"/>
      <c r="L19" s="126"/>
      <c r="M19" s="19"/>
      <c r="N19" s="22" t="s">
        <v>173</v>
      </c>
      <c r="O19" s="21"/>
      <c r="P19" s="1">
        <f t="shared" si="0"/>
        <v>1</v>
      </c>
      <c r="Q19" s="1" t="s">
        <v>178</v>
      </c>
      <c r="R19" s="9" t="s">
        <v>180</v>
      </c>
      <c r="S19" s="1" t="s">
        <v>20</v>
      </c>
      <c r="W19" s="10" t="s">
        <v>167</v>
      </c>
    </row>
    <row r="20" spans="1:23" ht="25" customHeight="1">
      <c r="A20" s="139"/>
      <c r="B20" s="134"/>
      <c r="C20" s="130" t="s">
        <v>183</v>
      </c>
      <c r="D20" s="130"/>
      <c r="E20" s="130"/>
      <c r="F20" s="18" t="s">
        <v>185</v>
      </c>
      <c r="G20" s="126"/>
      <c r="H20" s="126"/>
      <c r="I20" s="126"/>
      <c r="J20" s="126"/>
      <c r="K20" s="126"/>
      <c r="L20" s="126"/>
      <c r="M20" s="19"/>
      <c r="N20" s="22" t="s">
        <v>9</v>
      </c>
      <c r="O20" s="21"/>
      <c r="P20" s="1">
        <f t="shared" ref="P20:P25" si="1">LEN(G19)</f>
        <v>0</v>
      </c>
      <c r="Q20" s="1" t="s">
        <v>111</v>
      </c>
      <c r="R20" s="9" t="s">
        <v>19</v>
      </c>
      <c r="S20" s="1" t="s">
        <v>20</v>
      </c>
      <c r="W20" s="10" t="s">
        <v>182</v>
      </c>
    </row>
    <row r="21" spans="1:23" ht="25" customHeight="1">
      <c r="A21" s="139"/>
      <c r="B21" s="134"/>
      <c r="C21" s="130" t="s">
        <v>62</v>
      </c>
      <c r="D21" s="130"/>
      <c r="E21" s="130"/>
      <c r="F21" s="18" t="s">
        <v>190</v>
      </c>
      <c r="G21" s="126"/>
      <c r="H21" s="126"/>
      <c r="I21" s="126"/>
      <c r="J21" s="126"/>
      <c r="K21" s="126"/>
      <c r="L21" s="126"/>
      <c r="M21" s="19"/>
      <c r="N21" s="22" t="s">
        <v>75</v>
      </c>
      <c r="O21" s="21"/>
      <c r="P21" s="1">
        <f t="shared" si="1"/>
        <v>0</v>
      </c>
      <c r="Q21" s="1" t="s">
        <v>193</v>
      </c>
      <c r="R21" s="9" t="s">
        <v>194</v>
      </c>
      <c r="S21" s="1" t="s">
        <v>20</v>
      </c>
      <c r="W21" s="10" t="s">
        <v>186</v>
      </c>
    </row>
    <row r="22" spans="1:23" ht="25" customHeight="1">
      <c r="A22" s="139"/>
      <c r="B22" s="134"/>
      <c r="C22" s="130" t="s">
        <v>197</v>
      </c>
      <c r="D22" s="130"/>
      <c r="E22" s="130"/>
      <c r="F22" s="18" t="s">
        <v>199</v>
      </c>
      <c r="G22" s="126"/>
      <c r="H22" s="126"/>
      <c r="I22" s="126"/>
      <c r="J22" s="126"/>
      <c r="K22" s="126"/>
      <c r="L22" s="126"/>
      <c r="M22" s="19"/>
      <c r="N22" s="22" t="s">
        <v>202</v>
      </c>
      <c r="O22" s="21"/>
      <c r="P22" s="1">
        <f t="shared" si="1"/>
        <v>0</v>
      </c>
      <c r="Q22" s="1" t="s">
        <v>203</v>
      </c>
      <c r="R22" s="9" t="s">
        <v>205</v>
      </c>
      <c r="S22" s="1" t="s">
        <v>20</v>
      </c>
      <c r="W22" s="10" t="s">
        <v>639</v>
      </c>
    </row>
    <row r="23" spans="1:23" ht="25" customHeight="1">
      <c r="A23" s="139"/>
      <c r="B23" s="134"/>
      <c r="C23" s="130" t="s">
        <v>110</v>
      </c>
      <c r="D23" s="130"/>
      <c r="E23" s="130"/>
      <c r="F23" s="18" t="s">
        <v>207</v>
      </c>
      <c r="G23" s="131">
        <f>SUM(G18:L22)</f>
        <v>0</v>
      </c>
      <c r="H23" s="131"/>
      <c r="I23" s="131"/>
      <c r="J23" s="131"/>
      <c r="K23" s="131"/>
      <c r="L23" s="131"/>
      <c r="M23" s="19"/>
      <c r="N23" s="23" t="s">
        <v>208</v>
      </c>
      <c r="O23" s="21"/>
      <c r="P23" s="1">
        <f t="shared" si="1"/>
        <v>0</v>
      </c>
      <c r="Q23" s="1" t="s">
        <v>20</v>
      </c>
      <c r="R23" s="9" t="s">
        <v>211</v>
      </c>
      <c r="S23" s="1" t="s">
        <v>20</v>
      </c>
      <c r="W23" s="10" t="s">
        <v>640</v>
      </c>
    </row>
    <row r="24" spans="1:23" ht="25" customHeight="1">
      <c r="A24" s="139"/>
      <c r="B24" s="132" t="s">
        <v>215</v>
      </c>
      <c r="C24" s="132"/>
      <c r="D24" s="132"/>
      <c r="E24" s="132"/>
      <c r="F24" s="18" t="s">
        <v>216</v>
      </c>
      <c r="G24" s="131">
        <f>G12+G23</f>
        <v>0</v>
      </c>
      <c r="H24" s="131"/>
      <c r="I24" s="131"/>
      <c r="J24" s="131"/>
      <c r="K24" s="131"/>
      <c r="L24" s="131"/>
      <c r="M24" s="19"/>
      <c r="N24" s="23" t="s">
        <v>53</v>
      </c>
      <c r="O24" s="21"/>
      <c r="P24" s="1">
        <f t="shared" si="1"/>
        <v>1</v>
      </c>
    </row>
    <row r="25" spans="1:23" ht="18.75" customHeight="1" thickBot="1">
      <c r="G25" s="127"/>
      <c r="H25" s="127"/>
      <c r="I25" s="127"/>
      <c r="J25" s="127"/>
      <c r="K25" s="127"/>
      <c r="L25" s="127"/>
      <c r="M25" s="19"/>
      <c r="N25" s="22" t="s">
        <v>114</v>
      </c>
      <c r="O25" s="21"/>
      <c r="P25" s="1">
        <f t="shared" si="1"/>
        <v>1</v>
      </c>
    </row>
    <row r="26" spans="1:23" ht="18.75" customHeight="1">
      <c r="B26" s="24"/>
      <c r="C26" s="25" t="s">
        <v>221</v>
      </c>
      <c r="D26" s="26"/>
      <c r="E26" s="26"/>
      <c r="F26" s="26"/>
      <c r="G26" s="26"/>
      <c r="H26" s="26"/>
      <c r="I26" s="26"/>
      <c r="J26" s="27"/>
      <c r="N26" s="23" t="s">
        <v>224</v>
      </c>
      <c r="O26" s="21"/>
    </row>
    <row r="27" spans="1:23" ht="18.75" customHeight="1">
      <c r="B27" s="28"/>
      <c r="C27" s="29" t="s">
        <v>201</v>
      </c>
      <c r="D27" s="30"/>
      <c r="E27" s="30"/>
      <c r="F27" s="30"/>
      <c r="G27" s="30"/>
      <c r="H27" s="30"/>
      <c r="I27" s="30"/>
      <c r="J27" s="31"/>
      <c r="N27" s="128" t="s">
        <v>226</v>
      </c>
      <c r="O27" s="129"/>
    </row>
    <row r="28" spans="1:23" ht="18.75" customHeight="1">
      <c r="B28" s="28"/>
      <c r="C28" s="29" t="s">
        <v>227</v>
      </c>
      <c r="D28" s="30"/>
      <c r="E28" s="30"/>
      <c r="F28" s="30"/>
      <c r="G28" s="30"/>
      <c r="H28" s="30"/>
      <c r="I28" s="30"/>
      <c r="J28" s="31"/>
      <c r="K28" s="32"/>
      <c r="N28" s="33" t="s">
        <v>188</v>
      </c>
      <c r="P28" s="2" t="s">
        <v>67</v>
      </c>
      <c r="Q28" s="34" t="str">
        <f>(IF(D6="Ｒ","令和","平成"))&amp;"　"&amp;TEXT(E6,"00")&amp;"年"&amp;F6&amp;"月"&amp;G6&amp;"日"</f>
        <v>平成　00年月日</v>
      </c>
      <c r="S28" s="35"/>
    </row>
    <row r="29" spans="1:23" ht="13.5" thickBot="1">
      <c r="B29" s="36"/>
      <c r="C29" s="37" t="s">
        <v>230</v>
      </c>
      <c r="D29" s="38"/>
      <c r="E29" s="38"/>
      <c r="F29" s="38"/>
      <c r="G29" s="38"/>
      <c r="H29" s="38"/>
      <c r="I29" s="38"/>
      <c r="J29" s="39"/>
      <c r="K29" s="32"/>
    </row>
    <row r="30" spans="1:23" ht="13.5" thickBot="1">
      <c r="K30" s="32"/>
    </row>
    <row r="31" spans="1:23" ht="19.5" customHeight="1">
      <c r="B31" s="40"/>
      <c r="C31" s="41" t="s">
        <v>233</v>
      </c>
      <c r="D31" s="42"/>
      <c r="E31" s="42"/>
      <c r="F31" s="42"/>
      <c r="G31" s="42"/>
      <c r="H31" s="42"/>
      <c r="I31" s="42"/>
      <c r="J31" s="43"/>
      <c r="K31" s="32"/>
    </row>
    <row r="32" spans="1:23">
      <c r="B32" s="44"/>
      <c r="C32" s="45" t="s">
        <v>234</v>
      </c>
      <c r="D32" s="45"/>
      <c r="E32" s="45"/>
      <c r="F32" s="45"/>
      <c r="G32" s="45"/>
      <c r="H32" s="45"/>
      <c r="I32" s="45"/>
      <c r="J32" s="46"/>
      <c r="K32" s="47"/>
    </row>
    <row r="33" spans="2:11">
      <c r="B33" s="44"/>
      <c r="C33" s="45" t="s">
        <v>168</v>
      </c>
      <c r="D33" s="45"/>
      <c r="E33" s="45"/>
      <c r="F33" s="45"/>
      <c r="G33" s="45"/>
      <c r="H33" s="45"/>
      <c r="I33" s="45"/>
      <c r="J33" s="46"/>
      <c r="K33" s="32"/>
    </row>
    <row r="34" spans="2:11">
      <c r="B34" s="44"/>
      <c r="C34" s="45"/>
      <c r="D34" s="45"/>
      <c r="E34" s="45"/>
      <c r="F34" s="45"/>
      <c r="G34" s="45"/>
      <c r="H34" s="48" t="s">
        <v>235</v>
      </c>
      <c r="I34" s="45"/>
      <c r="J34" s="46"/>
      <c r="K34" s="32"/>
    </row>
    <row r="35" spans="2:11">
      <c r="B35" s="44"/>
      <c r="C35" s="49" t="s">
        <v>239</v>
      </c>
      <c r="D35" s="45"/>
      <c r="E35" s="45"/>
      <c r="F35" s="45"/>
      <c r="G35" s="45"/>
      <c r="H35" s="45"/>
      <c r="I35" s="45"/>
      <c r="J35" s="46"/>
      <c r="K35" s="32"/>
    </row>
    <row r="36" spans="2:11">
      <c r="B36" s="44"/>
      <c r="C36" s="49" t="s">
        <v>240</v>
      </c>
      <c r="D36" s="45"/>
      <c r="E36" s="45"/>
      <c r="F36" s="45"/>
      <c r="G36" s="45"/>
      <c r="H36" s="45"/>
      <c r="I36" s="45"/>
      <c r="J36" s="46"/>
      <c r="K36" s="32"/>
    </row>
    <row r="37" spans="2:11">
      <c r="B37" s="44"/>
      <c r="C37" s="45"/>
      <c r="D37" s="45"/>
      <c r="E37" s="45"/>
      <c r="F37" s="45"/>
      <c r="G37" s="45"/>
      <c r="H37" s="45"/>
      <c r="I37" s="45"/>
      <c r="J37" s="46"/>
      <c r="K37" s="32"/>
    </row>
    <row r="38" spans="2:11">
      <c r="B38" s="44"/>
      <c r="C38" s="50" t="s">
        <v>243</v>
      </c>
      <c r="D38" s="45"/>
      <c r="E38" s="45"/>
      <c r="F38" s="45"/>
      <c r="G38" s="45"/>
      <c r="H38" s="45"/>
      <c r="I38" s="45"/>
      <c r="J38" s="46"/>
      <c r="K38" s="32"/>
    </row>
    <row r="39" spans="2:11" ht="13.5" thickBot="1">
      <c r="B39" s="51"/>
      <c r="C39" s="52" t="s">
        <v>43</v>
      </c>
      <c r="D39" s="53"/>
      <c r="E39" s="53"/>
      <c r="F39" s="53"/>
      <c r="G39" s="53"/>
      <c r="H39" s="53"/>
      <c r="I39" s="53"/>
      <c r="J39" s="54"/>
      <c r="K39" s="32"/>
    </row>
    <row r="40" spans="2:11">
      <c r="K40" s="32"/>
    </row>
    <row r="41" spans="2:11">
      <c r="K41" s="32"/>
    </row>
  </sheetData>
  <sheetProtection password="E681" sheet="1" selectLockedCells="1"/>
  <mergeCells count="53">
    <mergeCell ref="A7:C7"/>
    <mergeCell ref="A1:L2"/>
    <mergeCell ref="N1:N2"/>
    <mergeCell ref="A3:C3"/>
    <mergeCell ref="D3:L3"/>
    <mergeCell ref="A4:C4"/>
    <mergeCell ref="D4:L4"/>
    <mergeCell ref="A5:C5"/>
    <mergeCell ref="D5:G5"/>
    <mergeCell ref="I5:L5"/>
    <mergeCell ref="A6:C6"/>
    <mergeCell ref="I6:L6"/>
    <mergeCell ref="A8:A24"/>
    <mergeCell ref="B8:F8"/>
    <mergeCell ref="G8:L8"/>
    <mergeCell ref="B9:B12"/>
    <mergeCell ref="C9:E9"/>
    <mergeCell ref="G9:L9"/>
    <mergeCell ref="C10:E10"/>
    <mergeCell ref="G10:L10"/>
    <mergeCell ref="C11:E11"/>
    <mergeCell ref="G11:L11"/>
    <mergeCell ref="C12:E12"/>
    <mergeCell ref="G12:L12"/>
    <mergeCell ref="G19:L19"/>
    <mergeCell ref="C20:E20"/>
    <mergeCell ref="G20:L20"/>
    <mergeCell ref="C21:E21"/>
    <mergeCell ref="N12:N13"/>
    <mergeCell ref="B13:B23"/>
    <mergeCell ref="C13:E13"/>
    <mergeCell ref="G13:L13"/>
    <mergeCell ref="C14:E14"/>
    <mergeCell ref="G14:L14"/>
    <mergeCell ref="C15:E15"/>
    <mergeCell ref="G15:L15"/>
    <mergeCell ref="C16:E16"/>
    <mergeCell ref="G16:L16"/>
    <mergeCell ref="C17:E17"/>
    <mergeCell ref="G17:L17"/>
    <mergeCell ref="N17:N18"/>
    <mergeCell ref="C18:E18"/>
    <mergeCell ref="G18:L18"/>
    <mergeCell ref="C19:E19"/>
    <mergeCell ref="G21:L21"/>
    <mergeCell ref="G25:L25"/>
    <mergeCell ref="N27:O27"/>
    <mergeCell ref="C22:E22"/>
    <mergeCell ref="G22:L22"/>
    <mergeCell ref="C23:E23"/>
    <mergeCell ref="G23:L23"/>
    <mergeCell ref="B24:E24"/>
    <mergeCell ref="G24:L24"/>
  </mergeCells>
  <phoneticPr fontId="40"/>
  <conditionalFormatting sqref="D5:G5">
    <cfRule type="expression" dxfId="0" priority="1" stopIfTrue="1">
      <formula>$X$2=0</formula>
    </cfRule>
  </conditionalFormatting>
  <dataValidations count="9">
    <dataValidation type="date" allowBlank="1" showInputMessage="1" showErrorMessage="1" errorTitle="日付をご確認ください" error="事業年度（自）より前の日付となっているか、_x000a_１年を超える日付が入力されています。_x000a_日付をご確認ください。" sqref="M7">
      <formula1>H7</formula1>
      <formula2>DATE(YEAR(H7)+1,MONTH(H7),DAY(H7))-1</formula2>
    </dataValidation>
    <dataValidation type="whole" allowBlank="1" showErrorMessage="1" errorTitle="法人番号を確認してください。" error="９桁を超えているか、マイナスの値が入力されています。_x000a_法人番号は９桁の整数です。_x000a__x000a_入力例）_x000a_１３４と入力→００００００１３４と表示" sqref="I5">
      <formula1>0</formula1>
      <formula2>999999999</formula2>
    </dataValidation>
    <dataValidation type="list" allowBlank="1" showErrorMessage="1" errorTitle="申告区分をご確認ください。" error="申告区分は「▼」を押し、リストから選択してください。" sqref="I6:L6">
      <formula1>"中間,予定,確定,確定（見込納付）,清算予納,清算確定,修正,更正,決定,その他"</formula1>
    </dataValidation>
    <dataValidation allowBlank="1" showErrorMessage="1" sqref="G12:L12 M10:M25 M5:M6 G18:L18 G23:L24"/>
    <dataValidation type="list" allowBlank="1" showInputMessage="1" showErrorMessage="1" sqref="E8:F8">
      <formula1>"中間,予定,確定,確定（見込納付）,清算予納,清算確定,修正,更正,決定,その他"</formula1>
    </dataValidation>
    <dataValidation type="whole" allowBlank="1" showErrorMessage="1" errorTitle="納付額を確認してください。" error="納付額に１１桁超の入力を行ったか、「－（マイナス）」の入力をしています。_x000a__x000a_納付金額に、「－（マイナス）」の金額は入力できませんので、増減額を相殺した金額を入力してください。" sqref="G9:L11 G19:L22 G13:L17">
      <formula1>0</formula1>
      <formula2>99999999999</formula2>
    </dataValidation>
    <dataValidation type="list" allowBlank="1" showErrorMessage="1" sqref="D5:G5">
      <formula1>$W$2:$W$23</formula1>
    </dataValidation>
    <dataValidation allowBlank="1" showInputMessage="1" showErrorMessage="1" errorTitle="日付をご確認ください。" error="事業年度（至）以前の日付が入力されました。_x000a_日付をご確認ください。" sqref="J7:L7 E6:G7"/>
    <dataValidation type="list" operator="greaterThan" allowBlank="1" showInputMessage="1" showErrorMessage="1" errorTitle="日付をご確認ください。" error="事業年度（至）以前の日付が入力されました。_x000a_日付をご確認ください。" sqref="D6:D7 I7">
      <formula1>"Ｈ,Ｒ"</formula1>
    </dataValidation>
  </dataValidations>
  <hyperlinks>
    <hyperlink ref="N28" r:id="rId1"/>
  </hyperlinks>
  <printOptions horizontalCentered="1" verticalCentered="1"/>
  <pageMargins left="0.74803149606299213" right="0.74803149606299213" top="0.98425196850393704" bottom="0.59055118110236227" header="0.51181102362204722" footer="0.51181102362204722"/>
  <pageSetup paperSize="9" scale="62" firstPageNumber="0" orientation="portrait" blackAndWhite="1" useFirstPageNumber="1" r:id="rId2"/>
  <headerFooter alignWithMargins="0"/>
  <rowBreaks count="1" manualBreakCount="1">
    <brk id="5" max="14" man="1"/>
  </rowBreaks>
  <colBreaks count="1" manualBreakCount="1">
    <brk id="3" max="39"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5"/>
  <sheetViews>
    <sheetView showGridLines="0" view="pageBreakPreview" zoomScaleNormal="100" zoomScaleSheetLayoutView="100" workbookViewId="0">
      <selection activeCell="DZ2" sqref="DZ2"/>
    </sheetView>
  </sheetViews>
  <sheetFormatPr defaultColWidth="2.453125" defaultRowHeight="13"/>
  <cols>
    <col min="1" max="18" width="2" customWidth="1"/>
    <col min="19" max="22" width="1" customWidth="1"/>
    <col min="23" max="31" width="2" customWidth="1"/>
    <col min="32" max="33" width="1" customWidth="1"/>
    <col min="34" max="35" width="2" customWidth="1"/>
    <col min="36" max="36" width="2.453125" customWidth="1"/>
    <col min="37" max="37" width="4.36328125" customWidth="1"/>
    <col min="38" max="55" width="2" customWidth="1"/>
    <col min="56" max="59" width="1" customWidth="1"/>
    <col min="60" max="68" width="2" customWidth="1"/>
    <col min="69" max="70" width="1" customWidth="1"/>
    <col min="71" max="72" width="2" customWidth="1"/>
    <col min="73" max="73" width="2.453125" customWidth="1"/>
    <col min="74" max="74" width="4.36328125" customWidth="1"/>
    <col min="75" max="92" width="2" customWidth="1"/>
    <col min="93" max="96" width="1" customWidth="1"/>
    <col min="97" max="105" width="2" customWidth="1"/>
    <col min="106" max="107" width="1" customWidth="1"/>
    <col min="108" max="109" width="2" customWidth="1"/>
    <col min="110" max="110" width="1.90625" customWidth="1"/>
    <col min="111" max="129" width="1.26953125" customWidth="1"/>
  </cols>
  <sheetData>
    <row r="1" spans="1:129" ht="5.25" customHeight="1">
      <c r="Q1" s="335" t="s">
        <v>245</v>
      </c>
      <c r="R1" s="335"/>
      <c r="S1" s="335"/>
      <c r="T1" s="335"/>
      <c r="U1" s="335"/>
      <c r="V1" s="335"/>
      <c r="W1" s="335"/>
      <c r="X1" s="335"/>
      <c r="Y1" s="335"/>
      <c r="Z1" s="335"/>
      <c r="AA1" s="335"/>
      <c r="AB1" s="335"/>
      <c r="AJ1" s="55"/>
      <c r="BB1" s="335" t="s">
        <v>247</v>
      </c>
      <c r="BC1" s="335"/>
      <c r="BD1" s="335"/>
      <c r="BE1" s="335"/>
      <c r="BF1" s="335"/>
      <c r="BG1" s="335"/>
      <c r="BH1" s="335"/>
      <c r="BI1" s="335"/>
      <c r="BJ1" s="335"/>
      <c r="BK1" s="335"/>
      <c r="BL1" s="335"/>
      <c r="BM1" s="335"/>
      <c r="BU1" s="55"/>
      <c r="CM1" s="335" t="s">
        <v>249</v>
      </c>
      <c r="CN1" s="335"/>
      <c r="CO1" s="335"/>
      <c r="CP1" s="335"/>
      <c r="CQ1" s="335"/>
      <c r="CR1" s="335"/>
      <c r="CS1" s="335"/>
      <c r="CT1" s="335"/>
      <c r="CU1" s="335"/>
      <c r="CV1" s="335"/>
      <c r="CW1" s="335"/>
      <c r="CX1" s="335"/>
      <c r="DF1" s="55"/>
      <c r="DH1" s="56"/>
      <c r="DI1" s="57"/>
      <c r="DJ1" s="57"/>
      <c r="DK1" s="57"/>
      <c r="DL1" s="57"/>
      <c r="DM1" s="57"/>
      <c r="DN1" s="57"/>
      <c r="DO1" s="57"/>
      <c r="DP1" s="57"/>
      <c r="DQ1" s="57"/>
      <c r="DR1" s="57"/>
      <c r="DS1" s="57"/>
      <c r="DT1" s="57"/>
      <c r="DU1" s="57"/>
      <c r="DV1" s="57"/>
      <c r="DW1" s="57"/>
      <c r="DX1" s="57"/>
      <c r="DY1" s="58"/>
    </row>
    <row r="2" spans="1:129" ht="10.5" customHeight="1">
      <c r="A2" s="348" t="s">
        <v>251</v>
      </c>
      <c r="B2" s="349"/>
      <c r="C2" s="349"/>
      <c r="D2" s="349"/>
      <c r="E2" s="349"/>
      <c r="F2" s="350"/>
      <c r="G2" s="59"/>
      <c r="Q2" s="335"/>
      <c r="R2" s="335"/>
      <c r="S2" s="335"/>
      <c r="T2" s="335"/>
      <c r="U2" s="335"/>
      <c r="V2" s="335"/>
      <c r="W2" s="335"/>
      <c r="X2" s="335"/>
      <c r="Y2" s="335"/>
      <c r="Z2" s="335"/>
      <c r="AA2" s="335"/>
      <c r="AB2" s="335"/>
      <c r="AJ2" s="55"/>
      <c r="AK2" s="59"/>
      <c r="AL2" s="348" t="s">
        <v>251</v>
      </c>
      <c r="AM2" s="349"/>
      <c r="AN2" s="349"/>
      <c r="AO2" s="349"/>
      <c r="AP2" s="349"/>
      <c r="AQ2" s="350"/>
      <c r="AR2" s="59"/>
      <c r="BB2" s="335"/>
      <c r="BC2" s="335"/>
      <c r="BD2" s="335"/>
      <c r="BE2" s="335"/>
      <c r="BF2" s="335"/>
      <c r="BG2" s="335"/>
      <c r="BH2" s="335"/>
      <c r="BI2" s="335"/>
      <c r="BJ2" s="335"/>
      <c r="BK2" s="335"/>
      <c r="BL2" s="335"/>
      <c r="BM2" s="335"/>
      <c r="BU2" s="55"/>
      <c r="BV2" s="59"/>
      <c r="BW2" s="348" t="s">
        <v>251</v>
      </c>
      <c r="BX2" s="349"/>
      <c r="BY2" s="349"/>
      <c r="BZ2" s="349"/>
      <c r="CA2" s="349"/>
      <c r="CB2" s="350"/>
      <c r="CC2" s="59"/>
      <c r="CM2" s="335"/>
      <c r="CN2" s="335"/>
      <c r="CO2" s="335"/>
      <c r="CP2" s="335"/>
      <c r="CQ2" s="335"/>
      <c r="CR2" s="335"/>
      <c r="CS2" s="335"/>
      <c r="CT2" s="335"/>
      <c r="CU2" s="335"/>
      <c r="CV2" s="335"/>
      <c r="CW2" s="335"/>
      <c r="CX2" s="335"/>
      <c r="DF2" s="55"/>
      <c r="DH2" s="60"/>
      <c r="DI2" s="337" t="s">
        <v>252</v>
      </c>
      <c r="DJ2" s="338"/>
      <c r="DK2" s="338"/>
      <c r="DL2" s="338"/>
      <c r="DM2" s="338"/>
      <c r="DN2" s="338"/>
      <c r="DO2" s="339"/>
      <c r="DP2" s="61"/>
      <c r="DQ2" s="61"/>
      <c r="DR2" s="61"/>
      <c r="DS2" s="61"/>
      <c r="DT2" s="61"/>
      <c r="DU2" s="61"/>
      <c r="DV2" s="61"/>
      <c r="DW2" s="61"/>
      <c r="DX2" s="61"/>
      <c r="DY2" s="62"/>
    </row>
    <row r="3" spans="1:129" ht="10.5" customHeight="1">
      <c r="A3" s="346">
        <v>0</v>
      </c>
      <c r="B3" s="325">
        <v>1</v>
      </c>
      <c r="C3" s="325">
        <v>0</v>
      </c>
      <c r="D3" s="325">
        <v>0</v>
      </c>
      <c r="E3" s="325">
        <v>0</v>
      </c>
      <c r="F3" s="327">
        <v>6</v>
      </c>
      <c r="G3" s="59"/>
      <c r="Q3" s="336"/>
      <c r="R3" s="336"/>
      <c r="S3" s="336"/>
      <c r="T3" s="336"/>
      <c r="U3" s="336"/>
      <c r="V3" s="336"/>
      <c r="W3" s="336"/>
      <c r="X3" s="336"/>
      <c r="Y3" s="336"/>
      <c r="Z3" s="336"/>
      <c r="AA3" s="336"/>
      <c r="AB3" s="336"/>
      <c r="AJ3" s="55"/>
      <c r="AK3" s="59"/>
      <c r="AL3" s="346">
        <f t="shared" ref="AL3:AQ3" si="0">A3</f>
        <v>0</v>
      </c>
      <c r="AM3" s="325">
        <f t="shared" si="0"/>
        <v>1</v>
      </c>
      <c r="AN3" s="325">
        <f t="shared" si="0"/>
        <v>0</v>
      </c>
      <c r="AO3" s="325">
        <f t="shared" si="0"/>
        <v>0</v>
      </c>
      <c r="AP3" s="325">
        <f t="shared" si="0"/>
        <v>0</v>
      </c>
      <c r="AQ3" s="327">
        <f t="shared" si="0"/>
        <v>6</v>
      </c>
      <c r="AR3" s="59"/>
      <c r="BB3" s="336"/>
      <c r="BC3" s="336"/>
      <c r="BD3" s="336"/>
      <c r="BE3" s="336"/>
      <c r="BF3" s="336"/>
      <c r="BG3" s="336"/>
      <c r="BH3" s="336"/>
      <c r="BI3" s="336"/>
      <c r="BJ3" s="336"/>
      <c r="BK3" s="336"/>
      <c r="BL3" s="336"/>
      <c r="BM3" s="336"/>
      <c r="BU3" s="55"/>
      <c r="BV3" s="59"/>
      <c r="BW3" s="346">
        <f t="shared" ref="BW3:CB3" si="1">A3</f>
        <v>0</v>
      </c>
      <c r="BX3" s="325">
        <f t="shared" si="1"/>
        <v>1</v>
      </c>
      <c r="BY3" s="325">
        <f t="shared" si="1"/>
        <v>0</v>
      </c>
      <c r="BZ3" s="325">
        <f t="shared" si="1"/>
        <v>0</v>
      </c>
      <c r="CA3" s="325">
        <f t="shared" si="1"/>
        <v>0</v>
      </c>
      <c r="CB3" s="327">
        <f t="shared" si="1"/>
        <v>6</v>
      </c>
      <c r="CC3" s="59"/>
      <c r="CM3" s="336"/>
      <c r="CN3" s="336"/>
      <c r="CO3" s="336"/>
      <c r="CP3" s="336"/>
      <c r="CQ3" s="336"/>
      <c r="CR3" s="336"/>
      <c r="CS3" s="336"/>
      <c r="CT3" s="336"/>
      <c r="CU3" s="336"/>
      <c r="CV3" s="336"/>
      <c r="CW3" s="336"/>
      <c r="CX3" s="336"/>
      <c r="DF3" s="55"/>
      <c r="DH3" s="60"/>
      <c r="DI3" s="340"/>
      <c r="DJ3" s="341"/>
      <c r="DK3" s="341"/>
      <c r="DL3" s="341"/>
      <c r="DM3" s="341"/>
      <c r="DN3" s="341"/>
      <c r="DO3" s="342"/>
      <c r="DP3" s="61"/>
      <c r="DQ3" s="61"/>
      <c r="DR3" s="61"/>
      <c r="DS3" s="61"/>
      <c r="DT3" s="61"/>
      <c r="DU3" s="61"/>
      <c r="DV3" s="61"/>
      <c r="DW3" s="61"/>
      <c r="DX3" s="61"/>
      <c r="DY3" s="62"/>
    </row>
    <row r="4" spans="1:129" ht="5.25" customHeight="1">
      <c r="A4" s="347"/>
      <c r="B4" s="326"/>
      <c r="C4" s="326"/>
      <c r="D4" s="326"/>
      <c r="E4" s="326"/>
      <c r="F4" s="328"/>
      <c r="G4" s="59"/>
      <c r="H4" s="59"/>
      <c r="I4" s="285" t="s">
        <v>255</v>
      </c>
      <c r="J4" s="285"/>
      <c r="K4" s="285"/>
      <c r="L4" s="285"/>
      <c r="M4" s="285"/>
      <c r="N4" s="285"/>
      <c r="O4" s="285"/>
      <c r="P4" s="285"/>
      <c r="Q4" s="285"/>
      <c r="R4" s="285"/>
      <c r="S4" s="285"/>
      <c r="T4" s="285"/>
      <c r="U4" s="285"/>
      <c r="V4" s="285"/>
      <c r="W4" s="285"/>
      <c r="X4" s="285" t="s">
        <v>16</v>
      </c>
      <c r="Y4" s="285"/>
      <c r="Z4" s="285"/>
      <c r="AA4" s="285"/>
      <c r="AB4" s="285"/>
      <c r="AC4" s="285"/>
      <c r="AD4" s="285"/>
      <c r="AE4" s="285"/>
      <c r="AF4" s="285"/>
      <c r="AG4" s="285"/>
      <c r="AH4" s="285"/>
      <c r="AI4" s="285"/>
      <c r="AJ4" s="55"/>
      <c r="AK4" s="59"/>
      <c r="AL4" s="347"/>
      <c r="AM4" s="326"/>
      <c r="AN4" s="326"/>
      <c r="AO4" s="326"/>
      <c r="AP4" s="326"/>
      <c r="AQ4" s="328"/>
      <c r="AR4" s="59"/>
      <c r="AS4" s="59"/>
      <c r="AT4" s="329" t="s">
        <v>255</v>
      </c>
      <c r="AU4" s="330"/>
      <c r="AV4" s="330"/>
      <c r="AW4" s="330"/>
      <c r="AX4" s="330"/>
      <c r="AY4" s="330"/>
      <c r="AZ4" s="330"/>
      <c r="BA4" s="330"/>
      <c r="BB4" s="330"/>
      <c r="BC4" s="330"/>
      <c r="BD4" s="330"/>
      <c r="BE4" s="330"/>
      <c r="BF4" s="330"/>
      <c r="BG4" s="330"/>
      <c r="BH4" s="331"/>
      <c r="BI4" s="329" t="s">
        <v>16</v>
      </c>
      <c r="BJ4" s="330"/>
      <c r="BK4" s="330"/>
      <c r="BL4" s="330"/>
      <c r="BM4" s="330"/>
      <c r="BN4" s="330"/>
      <c r="BO4" s="330"/>
      <c r="BP4" s="330"/>
      <c r="BQ4" s="330"/>
      <c r="BR4" s="330"/>
      <c r="BS4" s="330"/>
      <c r="BT4" s="331"/>
      <c r="BU4" s="55"/>
      <c r="BV4" s="59"/>
      <c r="BW4" s="347"/>
      <c r="BX4" s="326"/>
      <c r="BY4" s="326"/>
      <c r="BZ4" s="326"/>
      <c r="CA4" s="326"/>
      <c r="CB4" s="328"/>
      <c r="CC4" s="59"/>
      <c r="CD4" s="59"/>
      <c r="CE4" s="351" t="s">
        <v>255</v>
      </c>
      <c r="CF4" s="351"/>
      <c r="CG4" s="351"/>
      <c r="CH4" s="351"/>
      <c r="CI4" s="351"/>
      <c r="CJ4" s="351"/>
      <c r="CK4" s="351"/>
      <c r="CL4" s="351"/>
      <c r="CM4" s="351"/>
      <c r="CN4" s="351"/>
      <c r="CO4" s="351"/>
      <c r="CP4" s="351"/>
      <c r="CQ4" s="351"/>
      <c r="CR4" s="351"/>
      <c r="CS4" s="351"/>
      <c r="CT4" s="351" t="s">
        <v>16</v>
      </c>
      <c r="CU4" s="351"/>
      <c r="CV4" s="351"/>
      <c r="CW4" s="351"/>
      <c r="CX4" s="351"/>
      <c r="CY4" s="351"/>
      <c r="CZ4" s="351"/>
      <c r="DA4" s="351"/>
      <c r="DB4" s="351"/>
      <c r="DC4" s="351"/>
      <c r="DD4" s="351"/>
      <c r="DE4" s="351"/>
      <c r="DF4" s="55"/>
      <c r="DH4" s="60"/>
      <c r="DI4" s="340"/>
      <c r="DJ4" s="341"/>
      <c r="DK4" s="341"/>
      <c r="DL4" s="341"/>
      <c r="DM4" s="341"/>
      <c r="DN4" s="341"/>
      <c r="DO4" s="342"/>
      <c r="DP4" s="61"/>
      <c r="DQ4" s="61"/>
      <c r="DR4" s="61"/>
      <c r="DS4" s="61"/>
      <c r="DT4" s="61"/>
      <c r="DU4" s="61"/>
      <c r="DV4" s="61"/>
      <c r="DW4" s="61"/>
      <c r="DX4" s="61"/>
      <c r="DY4" s="62"/>
    </row>
    <row r="5" spans="1:129" ht="5.25" customHeight="1">
      <c r="A5" s="66"/>
      <c r="B5" s="66"/>
      <c r="C5" s="66"/>
      <c r="D5" s="66"/>
      <c r="E5" s="66"/>
      <c r="F5" s="66"/>
      <c r="G5" s="59"/>
      <c r="H5" s="59"/>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55"/>
      <c r="AK5" s="59"/>
      <c r="AL5" s="66"/>
      <c r="AM5" s="66"/>
      <c r="AN5" s="66"/>
      <c r="AO5" s="66"/>
      <c r="AP5" s="66"/>
      <c r="AQ5" s="66"/>
      <c r="AR5" s="59"/>
      <c r="AS5" s="59"/>
      <c r="AT5" s="332"/>
      <c r="AU5" s="333"/>
      <c r="AV5" s="333"/>
      <c r="AW5" s="333"/>
      <c r="AX5" s="333"/>
      <c r="AY5" s="333"/>
      <c r="AZ5" s="333"/>
      <c r="BA5" s="333"/>
      <c r="BB5" s="333"/>
      <c r="BC5" s="333"/>
      <c r="BD5" s="333"/>
      <c r="BE5" s="333"/>
      <c r="BF5" s="333"/>
      <c r="BG5" s="333"/>
      <c r="BH5" s="334"/>
      <c r="BI5" s="332"/>
      <c r="BJ5" s="333"/>
      <c r="BK5" s="333"/>
      <c r="BL5" s="333"/>
      <c r="BM5" s="333"/>
      <c r="BN5" s="333"/>
      <c r="BO5" s="333"/>
      <c r="BP5" s="333"/>
      <c r="BQ5" s="333"/>
      <c r="BR5" s="333"/>
      <c r="BS5" s="333"/>
      <c r="BT5" s="334"/>
      <c r="BU5" s="55"/>
      <c r="BV5" s="59"/>
      <c r="BW5" s="66"/>
      <c r="BX5" s="66"/>
      <c r="BY5" s="66"/>
      <c r="BZ5" s="66"/>
      <c r="CA5" s="66"/>
      <c r="CB5" s="66"/>
      <c r="CC5" s="59"/>
      <c r="CD5" s="59"/>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55"/>
      <c r="DH5" s="60"/>
      <c r="DI5" s="343"/>
      <c r="DJ5" s="344"/>
      <c r="DK5" s="344"/>
      <c r="DL5" s="344"/>
      <c r="DM5" s="344"/>
      <c r="DN5" s="344"/>
      <c r="DO5" s="345"/>
      <c r="DP5" s="61"/>
      <c r="DQ5" s="61"/>
      <c r="DR5" s="61"/>
      <c r="DS5" s="61"/>
      <c r="DT5" s="61"/>
      <c r="DU5" s="61"/>
      <c r="DV5" s="61"/>
      <c r="DW5" s="61"/>
      <c r="DX5" s="61"/>
      <c r="DY5" s="62"/>
    </row>
    <row r="6" spans="1:129" ht="31.5" customHeight="1">
      <c r="A6" s="267" t="s">
        <v>256</v>
      </c>
      <c r="B6" s="268"/>
      <c r="C6" s="268"/>
      <c r="D6" s="268"/>
      <c r="E6" s="268"/>
      <c r="F6" s="271"/>
      <c r="G6" s="59"/>
      <c r="H6" s="59"/>
      <c r="I6" s="317" t="s">
        <v>140</v>
      </c>
      <c r="J6" s="318"/>
      <c r="K6" s="318"/>
      <c r="L6" s="318"/>
      <c r="M6" s="318"/>
      <c r="N6" s="318"/>
      <c r="O6" s="318"/>
      <c r="P6" s="318"/>
      <c r="Q6" s="318"/>
      <c r="R6" s="318"/>
      <c r="S6" s="318"/>
      <c r="T6" s="318"/>
      <c r="U6" s="318"/>
      <c r="V6" s="318"/>
      <c r="W6" s="319"/>
      <c r="X6" s="320" t="s">
        <v>259</v>
      </c>
      <c r="Y6" s="321"/>
      <c r="Z6" s="321"/>
      <c r="AA6" s="321"/>
      <c r="AB6" s="321"/>
      <c r="AC6" s="321"/>
      <c r="AD6" s="321"/>
      <c r="AE6" s="321"/>
      <c r="AF6" s="321"/>
      <c r="AG6" s="321"/>
      <c r="AH6" s="321"/>
      <c r="AI6" s="321"/>
      <c r="AJ6" s="55"/>
      <c r="AK6" s="59"/>
      <c r="AL6" s="67"/>
      <c r="AM6" s="315" t="s">
        <v>256</v>
      </c>
      <c r="AN6" s="315"/>
      <c r="AO6" s="315"/>
      <c r="AP6" s="315"/>
      <c r="AQ6" s="68"/>
      <c r="AR6" s="59"/>
      <c r="AS6" s="59"/>
      <c r="AT6" s="317" t="str">
        <f>I6</f>
        <v>02740-9-960011</v>
      </c>
      <c r="AU6" s="318"/>
      <c r="AV6" s="318"/>
      <c r="AW6" s="318"/>
      <c r="AX6" s="318"/>
      <c r="AY6" s="318"/>
      <c r="AZ6" s="318"/>
      <c r="BA6" s="318"/>
      <c r="BB6" s="318"/>
      <c r="BC6" s="318"/>
      <c r="BD6" s="318"/>
      <c r="BE6" s="318"/>
      <c r="BF6" s="318"/>
      <c r="BG6" s="318"/>
      <c r="BH6" s="319"/>
      <c r="BI6" s="322" t="str">
        <f>X6</f>
        <v>　 北　海　道
　 会計管理者（札幌地区）</v>
      </c>
      <c r="BJ6" s="323"/>
      <c r="BK6" s="323"/>
      <c r="BL6" s="323"/>
      <c r="BM6" s="323"/>
      <c r="BN6" s="323"/>
      <c r="BO6" s="323"/>
      <c r="BP6" s="323"/>
      <c r="BQ6" s="323"/>
      <c r="BR6" s="323"/>
      <c r="BS6" s="323"/>
      <c r="BT6" s="324"/>
      <c r="BU6" s="55"/>
      <c r="BV6" s="59"/>
      <c r="BW6" s="67"/>
      <c r="BX6" s="315" t="s">
        <v>256</v>
      </c>
      <c r="BY6" s="315"/>
      <c r="BZ6" s="315"/>
      <c r="CA6" s="315"/>
      <c r="CB6" s="68"/>
      <c r="CC6" s="69"/>
      <c r="CD6" s="69"/>
      <c r="CE6" s="316" t="str">
        <f>I6</f>
        <v>02740-9-960011</v>
      </c>
      <c r="CF6" s="316"/>
      <c r="CG6" s="316"/>
      <c r="CH6" s="316"/>
      <c r="CI6" s="316"/>
      <c r="CJ6" s="316"/>
      <c r="CK6" s="316"/>
      <c r="CL6" s="316"/>
      <c r="CM6" s="316"/>
      <c r="CN6" s="316"/>
      <c r="CO6" s="316"/>
      <c r="CP6" s="316"/>
      <c r="CQ6" s="316"/>
      <c r="CR6" s="316"/>
      <c r="CS6" s="316"/>
      <c r="CT6" s="309" t="str">
        <f>X6</f>
        <v>　 北　海　道
　 会計管理者（札幌地区）</v>
      </c>
      <c r="CU6" s="310"/>
      <c r="CV6" s="310"/>
      <c r="CW6" s="310"/>
      <c r="CX6" s="310"/>
      <c r="CY6" s="310"/>
      <c r="CZ6" s="310"/>
      <c r="DA6" s="310"/>
      <c r="DB6" s="310"/>
      <c r="DC6" s="310"/>
      <c r="DD6" s="310"/>
      <c r="DE6" s="310"/>
      <c r="DF6" s="55"/>
      <c r="DH6" s="158" t="s">
        <v>635</v>
      </c>
      <c r="DI6" s="159"/>
      <c r="DJ6" s="159"/>
      <c r="DK6" s="159"/>
      <c r="DL6" s="159"/>
      <c r="DM6" s="159"/>
      <c r="DN6" s="159"/>
      <c r="DO6" s="159"/>
      <c r="DP6" s="159"/>
      <c r="DQ6" s="159"/>
      <c r="DR6" s="159"/>
      <c r="DS6" s="159"/>
      <c r="DT6" s="159"/>
      <c r="DU6" s="159"/>
      <c r="DV6" s="159"/>
      <c r="DW6" s="159"/>
      <c r="DX6" s="159"/>
      <c r="DY6" s="160"/>
    </row>
    <row r="7" spans="1:129" ht="21" customHeight="1">
      <c r="A7" s="311" t="s">
        <v>262</v>
      </c>
      <c r="B7" s="312"/>
      <c r="C7" s="312"/>
      <c r="D7" s="312"/>
      <c r="E7" s="312"/>
      <c r="F7" s="312"/>
      <c r="G7" s="312"/>
      <c r="H7" s="312"/>
      <c r="I7" s="313" t="s">
        <v>265</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4"/>
      <c r="AJ7" s="55"/>
      <c r="AK7" s="59"/>
      <c r="AL7" s="311" t="s">
        <v>262</v>
      </c>
      <c r="AM7" s="312"/>
      <c r="AN7" s="312"/>
      <c r="AO7" s="312"/>
      <c r="AP7" s="312"/>
      <c r="AQ7" s="312"/>
      <c r="AR7" s="312"/>
      <c r="AS7" s="312"/>
      <c r="AT7" s="313" t="s">
        <v>265</v>
      </c>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4"/>
      <c r="BU7" s="55"/>
      <c r="BV7" s="59"/>
      <c r="BW7" s="311" t="s">
        <v>262</v>
      </c>
      <c r="BX7" s="312"/>
      <c r="BY7" s="312"/>
      <c r="BZ7" s="312"/>
      <c r="CA7" s="312"/>
      <c r="CB7" s="312"/>
      <c r="CC7" s="312"/>
      <c r="CD7" s="312"/>
      <c r="CE7" s="313" t="s">
        <v>265</v>
      </c>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4"/>
      <c r="DF7" s="55"/>
      <c r="DH7" s="158"/>
      <c r="DI7" s="159"/>
      <c r="DJ7" s="159"/>
      <c r="DK7" s="159"/>
      <c r="DL7" s="159"/>
      <c r="DM7" s="159"/>
      <c r="DN7" s="159"/>
      <c r="DO7" s="159"/>
      <c r="DP7" s="159"/>
      <c r="DQ7" s="159"/>
      <c r="DR7" s="159"/>
      <c r="DS7" s="159"/>
      <c r="DT7" s="159"/>
      <c r="DU7" s="159"/>
      <c r="DV7" s="159"/>
      <c r="DW7" s="159"/>
      <c r="DX7" s="159"/>
      <c r="DY7" s="160"/>
    </row>
    <row r="8" spans="1:129" ht="10.5" customHeight="1">
      <c r="A8" s="70"/>
      <c r="B8" s="302" t="s">
        <v>267</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3"/>
      <c r="AJ8" s="55"/>
      <c r="AK8" s="59"/>
      <c r="AL8" s="70"/>
      <c r="AM8" s="302" t="s">
        <v>267</v>
      </c>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3"/>
      <c r="BU8" s="55"/>
      <c r="BV8" s="59"/>
      <c r="BW8" s="70"/>
      <c r="BX8" s="302" t="s">
        <v>267</v>
      </c>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3"/>
      <c r="DF8" s="55"/>
      <c r="DH8" s="158"/>
      <c r="DI8" s="159"/>
      <c r="DJ8" s="159"/>
      <c r="DK8" s="159"/>
      <c r="DL8" s="159"/>
      <c r="DM8" s="159"/>
      <c r="DN8" s="159"/>
      <c r="DO8" s="159"/>
      <c r="DP8" s="159"/>
      <c r="DQ8" s="159"/>
      <c r="DR8" s="159"/>
      <c r="DS8" s="159"/>
      <c r="DT8" s="159"/>
      <c r="DU8" s="159"/>
      <c r="DV8" s="159"/>
      <c r="DW8" s="159"/>
      <c r="DX8" s="159"/>
      <c r="DY8" s="160"/>
    </row>
    <row r="9" spans="1:129" ht="42" customHeight="1">
      <c r="A9" s="304" t="str">
        <f>IF(入力欄!D3="","",入力欄!D3)</f>
        <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6"/>
      <c r="AJ9" s="55"/>
      <c r="AK9" s="59"/>
      <c r="AL9" s="304" t="str">
        <f>A9</f>
        <v/>
      </c>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6"/>
      <c r="BU9" s="55"/>
      <c r="BV9" s="59"/>
      <c r="BW9" s="304" t="str">
        <f>A9</f>
        <v/>
      </c>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6"/>
      <c r="DF9" s="55"/>
      <c r="DH9" s="158"/>
      <c r="DI9" s="159"/>
      <c r="DJ9" s="159"/>
      <c r="DK9" s="159"/>
      <c r="DL9" s="159"/>
      <c r="DM9" s="159"/>
      <c r="DN9" s="159"/>
      <c r="DO9" s="159"/>
      <c r="DP9" s="159"/>
      <c r="DQ9" s="159"/>
      <c r="DR9" s="159"/>
      <c r="DS9" s="159"/>
      <c r="DT9" s="159"/>
      <c r="DU9" s="159"/>
      <c r="DV9" s="159"/>
      <c r="DW9" s="159"/>
      <c r="DX9" s="159"/>
      <c r="DY9" s="160"/>
    </row>
    <row r="10" spans="1:129" ht="42" customHeight="1">
      <c r="A10" s="304" t="str">
        <f>IF(入力欄!D4="","",入力欄!D4)</f>
        <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7" t="s">
        <v>270</v>
      </c>
      <c r="AH10" s="307"/>
      <c r="AI10" s="308"/>
      <c r="AJ10" s="55"/>
      <c r="AK10" s="59"/>
      <c r="AL10" s="304" t="str">
        <f>A10</f>
        <v/>
      </c>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7" t="s">
        <v>270</v>
      </c>
      <c r="BS10" s="307"/>
      <c r="BT10" s="308"/>
      <c r="BU10" s="55"/>
      <c r="BV10" s="59"/>
      <c r="BW10" s="304" t="str">
        <f>A10</f>
        <v/>
      </c>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7" t="s">
        <v>270</v>
      </c>
      <c r="DD10" s="307"/>
      <c r="DE10" s="308"/>
      <c r="DF10" s="55"/>
      <c r="DH10" s="158"/>
      <c r="DI10" s="159"/>
      <c r="DJ10" s="159"/>
      <c r="DK10" s="159"/>
      <c r="DL10" s="159"/>
      <c r="DM10" s="159"/>
      <c r="DN10" s="159"/>
      <c r="DO10" s="159"/>
      <c r="DP10" s="159"/>
      <c r="DQ10" s="159"/>
      <c r="DR10" s="159"/>
      <c r="DS10" s="159"/>
      <c r="DT10" s="159"/>
      <c r="DU10" s="159"/>
      <c r="DV10" s="159"/>
      <c r="DW10" s="159"/>
      <c r="DX10" s="159"/>
      <c r="DY10" s="160"/>
    </row>
    <row r="11" spans="1:129" ht="21" customHeight="1">
      <c r="A11" s="71"/>
      <c r="B11" s="72"/>
      <c r="C11" s="72"/>
      <c r="D11" s="72"/>
      <c r="E11" s="72"/>
      <c r="F11" s="72"/>
      <c r="G11" s="72"/>
      <c r="H11" s="72"/>
      <c r="I11" s="72"/>
      <c r="J11" s="72"/>
      <c r="K11" s="72"/>
      <c r="L11" s="72"/>
      <c r="M11" s="72"/>
      <c r="N11" s="72"/>
      <c r="O11" s="72"/>
      <c r="P11" s="72"/>
      <c r="Q11" s="72"/>
      <c r="R11" s="72"/>
      <c r="S11" s="72"/>
      <c r="T11" s="72"/>
      <c r="U11" s="72"/>
      <c r="V11" s="72"/>
      <c r="W11" s="300" t="str">
        <f>IF(X16="確定（見込納付）","見込納付用","")</f>
        <v/>
      </c>
      <c r="X11" s="300"/>
      <c r="Y11" s="300"/>
      <c r="Z11" s="300"/>
      <c r="AA11" s="300"/>
      <c r="AB11" s="300"/>
      <c r="AC11" s="300"/>
      <c r="AD11" s="300"/>
      <c r="AE11" s="300"/>
      <c r="AF11" s="300"/>
      <c r="AG11" s="300"/>
      <c r="AH11" s="300"/>
      <c r="AI11" s="301"/>
      <c r="AJ11" s="55"/>
      <c r="AK11" s="59"/>
      <c r="AL11" s="70"/>
      <c r="AM11" s="59"/>
      <c r="AN11" s="59"/>
      <c r="AO11" s="59"/>
      <c r="AP11" s="59"/>
      <c r="AQ11" s="59"/>
      <c r="AR11" s="59"/>
      <c r="AS11" s="59"/>
      <c r="AT11" s="59"/>
      <c r="AU11" s="59"/>
      <c r="AV11" s="59"/>
      <c r="AW11" s="59"/>
      <c r="AX11" s="59"/>
      <c r="AY11" s="59"/>
      <c r="AZ11" s="59"/>
      <c r="BA11" s="59"/>
      <c r="BB11" s="59"/>
      <c r="BC11" s="59"/>
      <c r="BD11" s="59"/>
      <c r="BE11" s="59"/>
      <c r="BF11" s="59"/>
      <c r="BG11" s="59"/>
      <c r="BH11" s="300" t="str">
        <f>IF(W11="","",W11)</f>
        <v/>
      </c>
      <c r="BI11" s="300"/>
      <c r="BJ11" s="300"/>
      <c r="BK11" s="300"/>
      <c r="BL11" s="300"/>
      <c r="BM11" s="300"/>
      <c r="BN11" s="300"/>
      <c r="BO11" s="300"/>
      <c r="BP11" s="300"/>
      <c r="BQ11" s="300"/>
      <c r="BR11" s="300"/>
      <c r="BS11" s="300"/>
      <c r="BT11" s="301"/>
      <c r="BU11" s="55"/>
      <c r="BV11" s="59"/>
      <c r="BW11" s="70"/>
      <c r="BX11" s="59"/>
      <c r="BY11" s="59"/>
      <c r="BZ11" s="59"/>
      <c r="CA11" s="59"/>
      <c r="CB11" s="59"/>
      <c r="CC11" s="59"/>
      <c r="CD11" s="59"/>
      <c r="CE11" s="59"/>
      <c r="CF11" s="59"/>
      <c r="CG11" s="59"/>
      <c r="CH11" s="59"/>
      <c r="CI11" s="59"/>
      <c r="CJ11" s="59"/>
      <c r="CK11" s="59"/>
      <c r="CL11" s="59"/>
      <c r="CM11" s="59"/>
      <c r="CN11" s="59"/>
      <c r="CO11" s="59"/>
      <c r="CP11" s="59"/>
      <c r="CQ11" s="59"/>
      <c r="CR11" s="59"/>
      <c r="CS11" s="300" t="str">
        <f>IF(W11="","",W11)</f>
        <v/>
      </c>
      <c r="CT11" s="300"/>
      <c r="CU11" s="300"/>
      <c r="CV11" s="300"/>
      <c r="CW11" s="300"/>
      <c r="CX11" s="300"/>
      <c r="CY11" s="300"/>
      <c r="CZ11" s="300"/>
      <c r="DA11" s="300"/>
      <c r="DB11" s="300"/>
      <c r="DC11" s="300"/>
      <c r="DD11" s="300"/>
      <c r="DE11" s="301"/>
      <c r="DF11" s="55"/>
      <c r="DH11" s="158"/>
      <c r="DI11" s="159"/>
      <c r="DJ11" s="159"/>
      <c r="DK11" s="159"/>
      <c r="DL11" s="159"/>
      <c r="DM11" s="159"/>
      <c r="DN11" s="159"/>
      <c r="DO11" s="159"/>
      <c r="DP11" s="159"/>
      <c r="DQ11" s="159"/>
      <c r="DR11" s="159"/>
      <c r="DS11" s="159"/>
      <c r="DT11" s="159"/>
      <c r="DU11" s="159"/>
      <c r="DV11" s="159"/>
      <c r="DW11" s="159"/>
      <c r="DX11" s="159"/>
      <c r="DY11" s="160"/>
    </row>
    <row r="12" spans="1:129" ht="10.5" customHeight="1">
      <c r="A12" s="273" t="s">
        <v>271</v>
      </c>
      <c r="B12" s="274"/>
      <c r="C12" s="274"/>
      <c r="D12" s="274"/>
      <c r="E12" s="275"/>
      <c r="F12" s="171" t="s">
        <v>6</v>
      </c>
      <c r="G12" s="171"/>
      <c r="H12" s="171"/>
      <c r="I12" s="171"/>
      <c r="J12" s="171" t="s">
        <v>272</v>
      </c>
      <c r="K12" s="171"/>
      <c r="L12" s="171"/>
      <c r="M12" s="171"/>
      <c r="N12" s="171"/>
      <c r="O12" s="171"/>
      <c r="P12" s="171"/>
      <c r="Q12" s="171"/>
      <c r="R12" s="171"/>
      <c r="S12" s="171"/>
      <c r="T12" s="171"/>
      <c r="U12" s="171"/>
      <c r="V12" s="171"/>
      <c r="W12" s="171" t="s">
        <v>275</v>
      </c>
      <c r="X12" s="171"/>
      <c r="Y12" s="171"/>
      <c r="Z12" s="285" t="s">
        <v>60</v>
      </c>
      <c r="AA12" s="285"/>
      <c r="AB12" s="285"/>
      <c r="AC12" s="285"/>
      <c r="AD12" s="285"/>
      <c r="AE12" s="285"/>
      <c r="AF12" s="285"/>
      <c r="AG12" s="285"/>
      <c r="AH12" s="285"/>
      <c r="AI12" s="285"/>
      <c r="AJ12" s="55"/>
      <c r="AK12" s="59"/>
      <c r="AL12" s="273" t="s">
        <v>271</v>
      </c>
      <c r="AM12" s="274"/>
      <c r="AN12" s="274"/>
      <c r="AO12" s="274"/>
      <c r="AP12" s="275"/>
      <c r="AQ12" s="282" t="s">
        <v>6</v>
      </c>
      <c r="AR12" s="283"/>
      <c r="AS12" s="283"/>
      <c r="AT12" s="284"/>
      <c r="AU12" s="282" t="s">
        <v>272</v>
      </c>
      <c r="AV12" s="283"/>
      <c r="AW12" s="283"/>
      <c r="AX12" s="283"/>
      <c r="AY12" s="283"/>
      <c r="AZ12" s="283"/>
      <c r="BA12" s="283"/>
      <c r="BB12" s="283"/>
      <c r="BC12" s="283"/>
      <c r="BD12" s="283"/>
      <c r="BE12" s="283"/>
      <c r="BF12" s="283"/>
      <c r="BG12" s="284"/>
      <c r="BH12" s="282" t="s">
        <v>275</v>
      </c>
      <c r="BI12" s="283"/>
      <c r="BJ12" s="284"/>
      <c r="BK12" s="285" t="s">
        <v>60</v>
      </c>
      <c r="BL12" s="285"/>
      <c r="BM12" s="285"/>
      <c r="BN12" s="285"/>
      <c r="BO12" s="285"/>
      <c r="BP12" s="285"/>
      <c r="BQ12" s="285"/>
      <c r="BR12" s="285"/>
      <c r="BS12" s="285"/>
      <c r="BT12" s="285"/>
      <c r="BU12" s="55"/>
      <c r="BV12" s="59"/>
      <c r="BW12" s="273" t="s">
        <v>271</v>
      </c>
      <c r="BX12" s="274"/>
      <c r="BY12" s="274"/>
      <c r="BZ12" s="274"/>
      <c r="CA12" s="275"/>
      <c r="CB12" s="282" t="s">
        <v>6</v>
      </c>
      <c r="CC12" s="283"/>
      <c r="CD12" s="283"/>
      <c r="CE12" s="284"/>
      <c r="CF12" s="282" t="s">
        <v>272</v>
      </c>
      <c r="CG12" s="283"/>
      <c r="CH12" s="283"/>
      <c r="CI12" s="283"/>
      <c r="CJ12" s="283"/>
      <c r="CK12" s="283"/>
      <c r="CL12" s="283"/>
      <c r="CM12" s="283"/>
      <c r="CN12" s="283"/>
      <c r="CO12" s="283"/>
      <c r="CP12" s="283"/>
      <c r="CQ12" s="283"/>
      <c r="CR12" s="284"/>
      <c r="CS12" s="282" t="s">
        <v>275</v>
      </c>
      <c r="CT12" s="283"/>
      <c r="CU12" s="284"/>
      <c r="CV12" s="285" t="s">
        <v>60</v>
      </c>
      <c r="CW12" s="285"/>
      <c r="CX12" s="285"/>
      <c r="CY12" s="285"/>
      <c r="CZ12" s="285"/>
      <c r="DA12" s="285"/>
      <c r="DB12" s="285"/>
      <c r="DC12" s="285"/>
      <c r="DD12" s="285"/>
      <c r="DE12" s="285"/>
      <c r="DF12" s="55"/>
      <c r="DH12" s="158"/>
      <c r="DI12" s="159"/>
      <c r="DJ12" s="159"/>
      <c r="DK12" s="159"/>
      <c r="DL12" s="159"/>
      <c r="DM12" s="159"/>
      <c r="DN12" s="159"/>
      <c r="DO12" s="159"/>
      <c r="DP12" s="159"/>
      <c r="DQ12" s="159"/>
      <c r="DR12" s="159"/>
      <c r="DS12" s="159"/>
      <c r="DT12" s="159"/>
      <c r="DU12" s="159"/>
      <c r="DV12" s="159"/>
      <c r="DW12" s="159"/>
      <c r="DX12" s="159"/>
      <c r="DY12" s="160"/>
    </row>
    <row r="13" spans="1:129" ht="26.25" customHeight="1">
      <c r="A13" s="286" t="str">
        <f>IF(A9="","",入力欄!S2)</f>
        <v/>
      </c>
      <c r="B13" s="287"/>
      <c r="C13" s="287"/>
      <c r="D13" s="287"/>
      <c r="E13" s="288"/>
      <c r="F13" s="65"/>
      <c r="G13" s="73">
        <v>0</v>
      </c>
      <c r="H13" s="73">
        <v>2</v>
      </c>
      <c r="I13" s="64"/>
      <c r="J13" s="74"/>
      <c r="K13" s="75"/>
      <c r="L13" s="75"/>
      <c r="M13" s="75"/>
      <c r="N13" s="75"/>
      <c r="O13" s="75"/>
      <c r="P13" s="75"/>
      <c r="Q13" s="75"/>
      <c r="R13" s="75"/>
      <c r="S13" s="289"/>
      <c r="T13" s="289"/>
      <c r="U13" s="290"/>
      <c r="V13" s="291"/>
      <c r="W13" s="77" t="str">
        <f>+IF(AND(入力欄!X2=0,入力欄!G24=0),"",IF(OR(入力欄!D5="",入力欄!X2=0),"2",MID(入力欄!D5,1,1)))</f>
        <v/>
      </c>
      <c r="X13" s="78" t="str">
        <f>+IF(AND(入力欄!X2=0,入力欄!G24=0),"",IF(OR(入力欄!D5="",入力欄!X2=0),"1",MID(入力欄!D5,2,1)))</f>
        <v/>
      </c>
      <c r="Y13" s="79" t="str">
        <f>+IF(AND(入力欄!X2=0,入力欄!G24=0),"",IF(OR(入力欄!D5="",入力欄!X2=0),"0",MID(入力欄!D5,3,1)))</f>
        <v/>
      </c>
      <c r="Z13" s="77" t="str">
        <f>IF(入力欄!I5="","",MID(TEXT(入力欄!I5,"000000000"),1,1))</f>
        <v/>
      </c>
      <c r="AA13" s="78" t="str">
        <f>IF(入力欄!I5="","",MID(TEXT(入力欄!I5,"000000000"),2,1))</f>
        <v/>
      </c>
      <c r="AB13" s="78" t="str">
        <f>IF(入力欄!I5="","",MID(TEXT(入力欄!I5,"000000000"),3,1))</f>
        <v/>
      </c>
      <c r="AC13" s="78" t="str">
        <f>IF(入力欄!I5="","",MID(TEXT(入力欄!I5,"000000000"),4,1))</f>
        <v/>
      </c>
      <c r="AD13" s="78" t="str">
        <f>IF(入力欄!I5="","",MID(TEXT(入力欄!I5,"000000000"),5,1))</f>
        <v/>
      </c>
      <c r="AE13" s="78" t="str">
        <f>IF(入力欄!I5="","",MID(TEXT(入力欄!I5,"000000000"),6,1))</f>
        <v/>
      </c>
      <c r="AF13" s="292" t="str">
        <f>IF(入力欄!I5="","",MID(TEXT(入力欄!I5,"000000000"),7,1))</f>
        <v/>
      </c>
      <c r="AG13" s="292"/>
      <c r="AH13" s="78" t="str">
        <f>IF(入力欄!I5="","",MID(TEXT(入力欄!I5,"000000000"),8,1))</f>
        <v/>
      </c>
      <c r="AI13" s="79" t="str">
        <f>IF(入力欄!I5="","",MID(TEXT(入力欄!I5,"000000000"),9,1))</f>
        <v/>
      </c>
      <c r="AJ13" s="55"/>
      <c r="AK13" s="59"/>
      <c r="AL13" s="293" t="str">
        <f>A13</f>
        <v/>
      </c>
      <c r="AM13" s="294"/>
      <c r="AN13" s="294"/>
      <c r="AO13" s="294"/>
      <c r="AP13" s="295"/>
      <c r="AQ13" s="74"/>
      <c r="AR13" s="80">
        <v>0</v>
      </c>
      <c r="AS13" s="80">
        <v>2</v>
      </c>
      <c r="AT13" s="76"/>
      <c r="AU13" s="74"/>
      <c r="AV13" s="81"/>
      <c r="AW13" s="81"/>
      <c r="AX13" s="81"/>
      <c r="AY13" s="81"/>
      <c r="AZ13" s="81"/>
      <c r="BA13" s="81"/>
      <c r="BB13" s="81"/>
      <c r="BC13" s="81"/>
      <c r="BD13" s="299"/>
      <c r="BE13" s="299"/>
      <c r="BF13" s="299"/>
      <c r="BG13" s="290"/>
      <c r="BH13" s="77" t="str">
        <f t="shared" ref="BH13:BQ13" si="2">W13</f>
        <v/>
      </c>
      <c r="BI13" s="82" t="str">
        <f t="shared" si="2"/>
        <v/>
      </c>
      <c r="BJ13" s="79" t="str">
        <f t="shared" si="2"/>
        <v/>
      </c>
      <c r="BK13" s="77" t="str">
        <f t="shared" si="2"/>
        <v/>
      </c>
      <c r="BL13" s="82" t="str">
        <f t="shared" si="2"/>
        <v/>
      </c>
      <c r="BM13" s="82" t="str">
        <f t="shared" si="2"/>
        <v/>
      </c>
      <c r="BN13" s="82" t="str">
        <f t="shared" si="2"/>
        <v/>
      </c>
      <c r="BO13" s="82" t="str">
        <f t="shared" si="2"/>
        <v/>
      </c>
      <c r="BP13" s="82" t="str">
        <f t="shared" si="2"/>
        <v/>
      </c>
      <c r="BQ13" s="279" t="str">
        <f t="shared" si="2"/>
        <v/>
      </c>
      <c r="BR13" s="279"/>
      <c r="BS13" s="82" t="str">
        <f>AH13</f>
        <v/>
      </c>
      <c r="BT13" s="79" t="str">
        <f>AI13</f>
        <v/>
      </c>
      <c r="BU13" s="55"/>
      <c r="BV13" s="59"/>
      <c r="BW13" s="293" t="str">
        <f>A13</f>
        <v/>
      </c>
      <c r="BX13" s="294"/>
      <c r="BY13" s="294"/>
      <c r="BZ13" s="294"/>
      <c r="CA13" s="295"/>
      <c r="CB13" s="74"/>
      <c r="CC13" s="83">
        <f>G13</f>
        <v>0</v>
      </c>
      <c r="CD13" s="83">
        <f>H13</f>
        <v>2</v>
      </c>
      <c r="CE13" s="76"/>
      <c r="CF13" s="74"/>
      <c r="CG13" s="81"/>
      <c r="CH13" s="81"/>
      <c r="CI13" s="81"/>
      <c r="CJ13" s="81"/>
      <c r="CK13" s="81"/>
      <c r="CL13" s="81"/>
      <c r="CM13" s="81"/>
      <c r="CN13" s="81"/>
      <c r="CO13" s="299"/>
      <c r="CP13" s="299"/>
      <c r="CQ13" s="299"/>
      <c r="CR13" s="290"/>
      <c r="CS13" s="77" t="str">
        <f t="shared" ref="CS13:DB13" si="3">W13</f>
        <v/>
      </c>
      <c r="CT13" s="82" t="str">
        <f t="shared" si="3"/>
        <v/>
      </c>
      <c r="CU13" s="79" t="str">
        <f t="shared" si="3"/>
        <v/>
      </c>
      <c r="CV13" s="77" t="str">
        <f t="shared" si="3"/>
        <v/>
      </c>
      <c r="CW13" s="82" t="str">
        <f t="shared" si="3"/>
        <v/>
      </c>
      <c r="CX13" s="82" t="str">
        <f t="shared" si="3"/>
        <v/>
      </c>
      <c r="CY13" s="82" t="str">
        <f t="shared" si="3"/>
        <v/>
      </c>
      <c r="CZ13" s="82" t="str">
        <f t="shared" si="3"/>
        <v/>
      </c>
      <c r="DA13" s="82" t="str">
        <f t="shared" si="3"/>
        <v/>
      </c>
      <c r="DB13" s="279" t="str">
        <f t="shared" si="3"/>
        <v/>
      </c>
      <c r="DC13" s="279"/>
      <c r="DD13" s="82" t="str">
        <f>AH13</f>
        <v/>
      </c>
      <c r="DE13" s="79" t="str">
        <f>AI13</f>
        <v/>
      </c>
      <c r="DF13" s="55"/>
      <c r="DH13" s="158"/>
      <c r="DI13" s="159"/>
      <c r="DJ13" s="159"/>
      <c r="DK13" s="159"/>
      <c r="DL13" s="159"/>
      <c r="DM13" s="159"/>
      <c r="DN13" s="159"/>
      <c r="DO13" s="159"/>
      <c r="DP13" s="159"/>
      <c r="DQ13" s="159"/>
      <c r="DR13" s="159"/>
      <c r="DS13" s="159"/>
      <c r="DT13" s="159"/>
      <c r="DU13" s="159"/>
      <c r="DV13" s="159"/>
      <c r="DW13" s="159"/>
      <c r="DX13" s="159"/>
      <c r="DY13" s="160"/>
    </row>
    <row r="14" spans="1:129" ht="5.25" customHeight="1">
      <c r="A14" s="286"/>
      <c r="B14" s="287"/>
      <c r="C14" s="287"/>
      <c r="D14" s="287"/>
      <c r="E14" s="288"/>
      <c r="F14" s="84"/>
      <c r="G14" s="66"/>
      <c r="H14" s="66"/>
      <c r="I14" s="66"/>
      <c r="J14" s="66"/>
      <c r="K14" s="66"/>
      <c r="L14" s="66"/>
      <c r="M14" s="66"/>
      <c r="N14" s="66"/>
      <c r="O14" s="66"/>
      <c r="P14" s="66"/>
      <c r="Q14" s="66"/>
      <c r="R14" s="66"/>
      <c r="S14" s="197"/>
      <c r="T14" s="197"/>
      <c r="U14" s="197"/>
      <c r="V14" s="197"/>
      <c r="W14" s="85"/>
      <c r="X14" s="85"/>
      <c r="Y14" s="85"/>
      <c r="Z14" s="85"/>
      <c r="AA14" s="85"/>
      <c r="AB14" s="85"/>
      <c r="AC14" s="85"/>
      <c r="AD14" s="85"/>
      <c r="AE14" s="85"/>
      <c r="AF14" s="280"/>
      <c r="AG14" s="280"/>
      <c r="AH14" s="85"/>
      <c r="AI14" s="85"/>
      <c r="AJ14" s="55"/>
      <c r="AK14" s="59"/>
      <c r="AL14" s="296"/>
      <c r="AM14" s="297"/>
      <c r="AN14" s="297"/>
      <c r="AO14" s="297"/>
      <c r="AP14" s="298"/>
      <c r="AQ14" s="84"/>
      <c r="AR14" s="66"/>
      <c r="AS14" s="66"/>
      <c r="AT14" s="66"/>
      <c r="AU14" s="66"/>
      <c r="AV14" s="66"/>
      <c r="AW14" s="66"/>
      <c r="AX14" s="66"/>
      <c r="AY14" s="66"/>
      <c r="AZ14" s="66"/>
      <c r="BA14" s="66"/>
      <c r="BB14" s="66"/>
      <c r="BC14" s="66"/>
      <c r="BD14" s="197"/>
      <c r="BE14" s="197"/>
      <c r="BF14" s="197"/>
      <c r="BG14" s="197"/>
      <c r="BH14" s="85"/>
      <c r="BI14" s="85"/>
      <c r="BJ14" s="85"/>
      <c r="BK14" s="85"/>
      <c r="BL14" s="85"/>
      <c r="BM14" s="85"/>
      <c r="BN14" s="85"/>
      <c r="BO14" s="85"/>
      <c r="BP14" s="85"/>
      <c r="BQ14" s="280"/>
      <c r="BR14" s="280"/>
      <c r="BS14" s="85"/>
      <c r="BT14" s="85"/>
      <c r="BU14" s="55"/>
      <c r="BV14" s="59"/>
      <c r="BW14" s="296"/>
      <c r="BX14" s="297"/>
      <c r="BY14" s="297"/>
      <c r="BZ14" s="297"/>
      <c r="CA14" s="298"/>
      <c r="CB14" s="84"/>
      <c r="CC14" s="66"/>
      <c r="CD14" s="66"/>
      <c r="CE14" s="66"/>
      <c r="CF14" s="66"/>
      <c r="CG14" s="66"/>
      <c r="CH14" s="66"/>
      <c r="CI14" s="66"/>
      <c r="CJ14" s="66"/>
      <c r="CK14" s="66"/>
      <c r="CL14" s="66"/>
      <c r="CM14" s="66"/>
      <c r="CN14" s="66"/>
      <c r="CO14" s="197"/>
      <c r="CP14" s="197"/>
      <c r="CQ14" s="197"/>
      <c r="CR14" s="197"/>
      <c r="CS14" s="85"/>
      <c r="CT14" s="85"/>
      <c r="CU14" s="85"/>
      <c r="CV14" s="85"/>
      <c r="CW14" s="85"/>
      <c r="CX14" s="85"/>
      <c r="CY14" s="85"/>
      <c r="CZ14" s="85"/>
      <c r="DA14" s="85"/>
      <c r="DB14" s="280"/>
      <c r="DC14" s="280"/>
      <c r="DD14" s="85"/>
      <c r="DE14" s="85"/>
      <c r="DF14" s="55"/>
      <c r="DH14" s="158"/>
      <c r="DI14" s="159"/>
      <c r="DJ14" s="159"/>
      <c r="DK14" s="159"/>
      <c r="DL14" s="159"/>
      <c r="DM14" s="159"/>
      <c r="DN14" s="159"/>
      <c r="DO14" s="159"/>
      <c r="DP14" s="159"/>
      <c r="DQ14" s="159"/>
      <c r="DR14" s="159"/>
      <c r="DS14" s="159"/>
      <c r="DT14" s="159"/>
      <c r="DU14" s="159"/>
      <c r="DV14" s="159"/>
      <c r="DW14" s="159"/>
      <c r="DX14" s="159"/>
      <c r="DY14" s="160"/>
    </row>
    <row r="15" spans="1:129" ht="10.5" customHeight="1">
      <c r="A15" s="273" t="s">
        <v>45</v>
      </c>
      <c r="B15" s="274"/>
      <c r="C15" s="274"/>
      <c r="D15" s="274"/>
      <c r="E15" s="274"/>
      <c r="F15" s="274"/>
      <c r="G15" s="274"/>
      <c r="H15" s="274"/>
      <c r="I15" s="274"/>
      <c r="J15" s="274"/>
      <c r="K15" s="274"/>
      <c r="L15" s="274"/>
      <c r="M15" s="274"/>
      <c r="N15" s="274"/>
      <c r="O15" s="274"/>
      <c r="P15" s="274"/>
      <c r="Q15" s="274"/>
      <c r="R15" s="274"/>
      <c r="S15" s="275"/>
      <c r="T15" s="276" t="s">
        <v>276</v>
      </c>
      <c r="U15" s="277"/>
      <c r="V15" s="277"/>
      <c r="W15" s="277"/>
      <c r="X15" s="277"/>
      <c r="Y15" s="277"/>
      <c r="Z15" s="277"/>
      <c r="AA15" s="277"/>
      <c r="AB15" s="277"/>
      <c r="AC15" s="277"/>
      <c r="AD15" s="277"/>
      <c r="AE15" s="277"/>
      <c r="AF15" s="277"/>
      <c r="AG15" s="277"/>
      <c r="AH15" s="277"/>
      <c r="AI15" s="278"/>
      <c r="AJ15" s="55"/>
      <c r="AK15" s="59"/>
      <c r="AL15" s="273" t="s">
        <v>45</v>
      </c>
      <c r="AM15" s="274"/>
      <c r="AN15" s="274"/>
      <c r="AO15" s="274"/>
      <c r="AP15" s="274"/>
      <c r="AQ15" s="274"/>
      <c r="AR15" s="274"/>
      <c r="AS15" s="274"/>
      <c r="AT15" s="274"/>
      <c r="AU15" s="274"/>
      <c r="AV15" s="274"/>
      <c r="AW15" s="274"/>
      <c r="AX15" s="274"/>
      <c r="AY15" s="274"/>
      <c r="AZ15" s="274"/>
      <c r="BA15" s="274"/>
      <c r="BB15" s="274"/>
      <c r="BC15" s="274"/>
      <c r="BD15" s="275"/>
      <c r="BE15" s="276" t="s">
        <v>276</v>
      </c>
      <c r="BF15" s="277"/>
      <c r="BG15" s="277"/>
      <c r="BH15" s="277"/>
      <c r="BI15" s="277"/>
      <c r="BJ15" s="277"/>
      <c r="BK15" s="277"/>
      <c r="BL15" s="277"/>
      <c r="BM15" s="277"/>
      <c r="BN15" s="277"/>
      <c r="BO15" s="277"/>
      <c r="BP15" s="277"/>
      <c r="BQ15" s="277"/>
      <c r="BR15" s="277"/>
      <c r="BS15" s="277"/>
      <c r="BT15" s="278"/>
      <c r="BU15" s="55"/>
      <c r="BV15" s="59"/>
      <c r="BW15" s="273" t="s">
        <v>45</v>
      </c>
      <c r="BX15" s="274"/>
      <c r="BY15" s="274"/>
      <c r="BZ15" s="274"/>
      <c r="CA15" s="274"/>
      <c r="CB15" s="274"/>
      <c r="CC15" s="274"/>
      <c r="CD15" s="274"/>
      <c r="CE15" s="274"/>
      <c r="CF15" s="274"/>
      <c r="CG15" s="274"/>
      <c r="CH15" s="274"/>
      <c r="CI15" s="274"/>
      <c r="CJ15" s="274"/>
      <c r="CK15" s="274"/>
      <c r="CL15" s="274"/>
      <c r="CM15" s="274"/>
      <c r="CN15" s="274"/>
      <c r="CO15" s="275"/>
      <c r="CP15" s="276" t="s">
        <v>276</v>
      </c>
      <c r="CQ15" s="277"/>
      <c r="CR15" s="277"/>
      <c r="CS15" s="277"/>
      <c r="CT15" s="277"/>
      <c r="CU15" s="277"/>
      <c r="CV15" s="277"/>
      <c r="CW15" s="277"/>
      <c r="CX15" s="277"/>
      <c r="CY15" s="277"/>
      <c r="CZ15" s="277"/>
      <c r="DA15" s="277"/>
      <c r="DB15" s="277"/>
      <c r="DC15" s="277"/>
      <c r="DD15" s="277"/>
      <c r="DE15" s="278"/>
      <c r="DF15" s="55"/>
      <c r="DH15" s="158"/>
      <c r="DI15" s="159"/>
      <c r="DJ15" s="159"/>
      <c r="DK15" s="159"/>
      <c r="DL15" s="159"/>
      <c r="DM15" s="159"/>
      <c r="DN15" s="159"/>
      <c r="DO15" s="159"/>
      <c r="DP15" s="159"/>
      <c r="DQ15" s="159"/>
      <c r="DR15" s="159"/>
      <c r="DS15" s="159"/>
      <c r="DT15" s="159"/>
      <c r="DU15" s="159"/>
      <c r="DV15" s="159"/>
      <c r="DW15" s="159"/>
      <c r="DX15" s="159"/>
      <c r="DY15" s="160"/>
    </row>
    <row r="16" spans="1:129" ht="26.25" customHeight="1">
      <c r="A16" s="86" t="str">
        <f>IF(入力欄!E7="","",MID(TEXT(入力欄!E7,"00"),1,1))</f>
        <v/>
      </c>
      <c r="B16" s="78" t="str">
        <f>IF(入力欄!E7="","",MID(TEXT(入力欄!E7,"00"),2,1))</f>
        <v/>
      </c>
      <c r="C16" s="65" t="s">
        <v>278</v>
      </c>
      <c r="D16" s="78" t="str">
        <f>IF(入力欄!E7="","",MID(TEXT(入力欄!F7,"00"),1,1))</f>
        <v/>
      </c>
      <c r="E16" s="78" t="str">
        <f>IF(入力欄!E7="","",MID(TEXT(入力欄!F7,"00"),2,1))</f>
        <v/>
      </c>
      <c r="F16" s="65" t="s">
        <v>278</v>
      </c>
      <c r="G16" s="78" t="str">
        <f>IF(入力欄!E7="","",MID(TEXT(入力欄!G7,"00"),1,1))</f>
        <v/>
      </c>
      <c r="H16" s="78" t="str">
        <f>IF(入力欄!E7="","",MID(TEXT(入力欄!G7,"00"),2,1))</f>
        <v/>
      </c>
      <c r="I16" s="281" t="s">
        <v>281</v>
      </c>
      <c r="J16" s="78" t="str">
        <f>IF(入力欄!J7="","",MID(TEXT(入力欄!J7,"00"),1,1))</f>
        <v/>
      </c>
      <c r="K16" s="78" t="str">
        <f>IF(入力欄!J7="","",MID(TEXT(入力欄!J7,"00"),2,1))</f>
        <v/>
      </c>
      <c r="L16" s="65" t="s">
        <v>278</v>
      </c>
      <c r="M16" s="78" t="str">
        <f>IF(入力欄!K7="","",MID(TEXT(入力欄!K7,"00"),1,1))</f>
        <v/>
      </c>
      <c r="N16" s="78" t="str">
        <f>IF(入力欄!K7="","",MID(TEXT(入力欄!K7,"00"),2,1))</f>
        <v/>
      </c>
      <c r="O16" s="65" t="s">
        <v>278</v>
      </c>
      <c r="P16" s="78" t="str">
        <f>IF(入力欄!L7="","",MID(TEXT(入力欄!L7,"00"),1,1))</f>
        <v/>
      </c>
      <c r="Q16" s="78" t="str">
        <f>IF(入力欄!L7="","",MID(TEXT(入力欄!L7,"00"),2,1))</f>
        <v/>
      </c>
      <c r="R16" s="281" t="s">
        <v>284</v>
      </c>
      <c r="S16" s="281"/>
      <c r="T16" s="267" t="str">
        <f>IF(OR(X16="中間",X16="予定"),21,IF(X16="確定",30,""))</f>
        <v/>
      </c>
      <c r="U16" s="268"/>
      <c r="V16" s="268"/>
      <c r="W16" s="268"/>
      <c r="X16" s="268" t="str">
        <f>+IF(入力欄!I6="","",入力欄!I6)</f>
        <v/>
      </c>
      <c r="Y16" s="268"/>
      <c r="Z16" s="268"/>
      <c r="AA16" s="268"/>
      <c r="AB16" s="268"/>
      <c r="AC16" s="268"/>
      <c r="AD16" s="268"/>
      <c r="AE16" s="268"/>
      <c r="AF16" s="268"/>
      <c r="AG16" s="268"/>
      <c r="AH16" s="268"/>
      <c r="AI16" s="271"/>
      <c r="AJ16" s="55"/>
      <c r="AK16" s="59"/>
      <c r="AL16" s="86" t="str">
        <f>A16</f>
        <v/>
      </c>
      <c r="AM16" s="82" t="str">
        <f>B16</f>
        <v/>
      </c>
      <c r="AN16" s="65" t="s">
        <v>278</v>
      </c>
      <c r="AO16" s="82" t="str">
        <f>D16</f>
        <v/>
      </c>
      <c r="AP16" s="82" t="str">
        <f>E16</f>
        <v/>
      </c>
      <c r="AQ16" s="65" t="s">
        <v>278</v>
      </c>
      <c r="AR16" s="82" t="str">
        <f>G16</f>
        <v/>
      </c>
      <c r="AS16" s="82" t="str">
        <f>H16</f>
        <v/>
      </c>
      <c r="AT16" s="265" t="s">
        <v>281</v>
      </c>
      <c r="AU16" s="82" t="str">
        <f>J16</f>
        <v/>
      </c>
      <c r="AV16" s="82" t="str">
        <f>K16</f>
        <v/>
      </c>
      <c r="AW16" s="65" t="s">
        <v>278</v>
      </c>
      <c r="AX16" s="82" t="str">
        <f>M16</f>
        <v/>
      </c>
      <c r="AY16" s="82" t="str">
        <f>N16</f>
        <v/>
      </c>
      <c r="AZ16" s="65" t="s">
        <v>278</v>
      </c>
      <c r="BA16" s="82" t="str">
        <f>P16</f>
        <v/>
      </c>
      <c r="BB16" s="82" t="str">
        <f>Q16</f>
        <v/>
      </c>
      <c r="BC16" s="265" t="s">
        <v>284</v>
      </c>
      <c r="BD16" s="266"/>
      <c r="BE16" s="267" t="str">
        <f>T16</f>
        <v/>
      </c>
      <c r="BF16" s="268"/>
      <c r="BG16" s="268"/>
      <c r="BH16" s="268"/>
      <c r="BI16" s="268" t="str">
        <f>X16</f>
        <v/>
      </c>
      <c r="BJ16" s="268"/>
      <c r="BK16" s="268"/>
      <c r="BL16" s="268"/>
      <c r="BM16" s="268"/>
      <c r="BN16" s="268"/>
      <c r="BO16" s="268"/>
      <c r="BP16" s="268"/>
      <c r="BQ16" s="268"/>
      <c r="BR16" s="268"/>
      <c r="BS16" s="268"/>
      <c r="BT16" s="271"/>
      <c r="BU16" s="55"/>
      <c r="BV16" s="59"/>
      <c r="BW16" s="86" t="str">
        <f>A16</f>
        <v/>
      </c>
      <c r="BX16" s="82" t="str">
        <f>B16</f>
        <v/>
      </c>
      <c r="BY16" s="63" t="s">
        <v>278</v>
      </c>
      <c r="BZ16" s="82" t="str">
        <f>D16</f>
        <v/>
      </c>
      <c r="CA16" s="82" t="str">
        <f>E16</f>
        <v/>
      </c>
      <c r="CB16" s="63" t="s">
        <v>278</v>
      </c>
      <c r="CC16" s="82" t="str">
        <f>G16</f>
        <v/>
      </c>
      <c r="CD16" s="82" t="str">
        <f>H16</f>
        <v/>
      </c>
      <c r="CE16" s="265" t="s">
        <v>281</v>
      </c>
      <c r="CF16" s="82" t="str">
        <f>J16</f>
        <v/>
      </c>
      <c r="CG16" s="82" t="str">
        <f>K16</f>
        <v/>
      </c>
      <c r="CH16" s="63" t="s">
        <v>278</v>
      </c>
      <c r="CI16" s="82" t="str">
        <f>M16</f>
        <v/>
      </c>
      <c r="CJ16" s="82" t="str">
        <f>N16</f>
        <v/>
      </c>
      <c r="CK16" s="63" t="s">
        <v>278</v>
      </c>
      <c r="CL16" s="82" t="str">
        <f>P16</f>
        <v/>
      </c>
      <c r="CM16" s="82" t="str">
        <f>Q16</f>
        <v/>
      </c>
      <c r="CN16" s="265" t="s">
        <v>284</v>
      </c>
      <c r="CO16" s="266"/>
      <c r="CP16" s="267" t="str">
        <f>T16</f>
        <v/>
      </c>
      <c r="CQ16" s="268"/>
      <c r="CR16" s="268"/>
      <c r="CS16" s="268"/>
      <c r="CT16" s="268" t="str">
        <f>X16</f>
        <v/>
      </c>
      <c r="CU16" s="268"/>
      <c r="CV16" s="268"/>
      <c r="CW16" s="268"/>
      <c r="CX16" s="268"/>
      <c r="CY16" s="268"/>
      <c r="CZ16" s="268"/>
      <c r="DA16" s="268"/>
      <c r="DB16" s="268"/>
      <c r="DC16" s="268"/>
      <c r="DD16" s="268"/>
      <c r="DE16" s="271"/>
      <c r="DF16" s="55"/>
      <c r="DH16" s="158"/>
      <c r="DI16" s="159"/>
      <c r="DJ16" s="159"/>
      <c r="DK16" s="159"/>
      <c r="DL16" s="159"/>
      <c r="DM16" s="159"/>
      <c r="DN16" s="159"/>
      <c r="DO16" s="159"/>
      <c r="DP16" s="159"/>
      <c r="DQ16" s="159"/>
      <c r="DR16" s="159"/>
      <c r="DS16" s="159"/>
      <c r="DT16" s="159"/>
      <c r="DU16" s="159"/>
      <c r="DV16" s="159"/>
      <c r="DW16" s="159"/>
      <c r="DX16" s="159"/>
      <c r="DY16" s="160"/>
    </row>
    <row r="17" spans="1:129" ht="5.25" customHeight="1">
      <c r="A17" s="66"/>
      <c r="B17" s="71"/>
      <c r="C17" s="59"/>
      <c r="D17" s="87"/>
      <c r="E17" s="71"/>
      <c r="F17" s="59"/>
      <c r="G17" s="87"/>
      <c r="H17" s="71"/>
      <c r="I17" s="227"/>
      <c r="J17" s="87"/>
      <c r="K17" s="71"/>
      <c r="L17" s="59"/>
      <c r="M17" s="87"/>
      <c r="N17" s="71"/>
      <c r="O17" s="59"/>
      <c r="P17" s="87"/>
      <c r="Q17" s="71"/>
      <c r="R17" s="227"/>
      <c r="S17" s="227"/>
      <c r="T17" s="269"/>
      <c r="U17" s="270"/>
      <c r="V17" s="270"/>
      <c r="W17" s="270"/>
      <c r="X17" s="270"/>
      <c r="Y17" s="270"/>
      <c r="Z17" s="270"/>
      <c r="AA17" s="270"/>
      <c r="AB17" s="270"/>
      <c r="AC17" s="270"/>
      <c r="AD17" s="270"/>
      <c r="AE17" s="270"/>
      <c r="AF17" s="270"/>
      <c r="AG17" s="270"/>
      <c r="AH17" s="270"/>
      <c r="AI17" s="272"/>
      <c r="AJ17" s="55"/>
      <c r="AK17" s="59"/>
      <c r="AL17" s="66"/>
      <c r="AM17" s="71"/>
      <c r="AN17" s="72"/>
      <c r="AO17" s="87"/>
      <c r="AP17" s="71"/>
      <c r="AQ17" s="72"/>
      <c r="AR17" s="87"/>
      <c r="AS17" s="71"/>
      <c r="AT17" s="230"/>
      <c r="AU17" s="87"/>
      <c r="AV17" s="71"/>
      <c r="AW17" s="72"/>
      <c r="AX17" s="87"/>
      <c r="AY17" s="71"/>
      <c r="AZ17" s="72"/>
      <c r="BA17" s="87"/>
      <c r="BB17" s="71"/>
      <c r="BC17" s="230"/>
      <c r="BD17" s="231"/>
      <c r="BE17" s="269"/>
      <c r="BF17" s="270"/>
      <c r="BG17" s="270"/>
      <c r="BH17" s="270"/>
      <c r="BI17" s="270"/>
      <c r="BJ17" s="270"/>
      <c r="BK17" s="270"/>
      <c r="BL17" s="270"/>
      <c r="BM17" s="270"/>
      <c r="BN17" s="270"/>
      <c r="BO17" s="270"/>
      <c r="BP17" s="270"/>
      <c r="BQ17" s="270"/>
      <c r="BR17" s="270"/>
      <c r="BS17" s="270"/>
      <c r="BT17" s="272"/>
      <c r="BU17" s="55"/>
      <c r="BV17" s="59"/>
      <c r="BW17" s="66"/>
      <c r="BX17" s="71"/>
      <c r="BY17" s="72"/>
      <c r="BZ17" s="87"/>
      <c r="CA17" s="71"/>
      <c r="CB17" s="72"/>
      <c r="CC17" s="87"/>
      <c r="CD17" s="71"/>
      <c r="CE17" s="230"/>
      <c r="CF17" s="87"/>
      <c r="CG17" s="71"/>
      <c r="CH17" s="72"/>
      <c r="CI17" s="87"/>
      <c r="CJ17" s="71"/>
      <c r="CK17" s="72"/>
      <c r="CL17" s="87"/>
      <c r="CM17" s="71"/>
      <c r="CN17" s="230"/>
      <c r="CO17" s="231"/>
      <c r="CP17" s="269"/>
      <c r="CQ17" s="270"/>
      <c r="CR17" s="270"/>
      <c r="CS17" s="270"/>
      <c r="CT17" s="270"/>
      <c r="CU17" s="270"/>
      <c r="CV17" s="270"/>
      <c r="CW17" s="270"/>
      <c r="CX17" s="270"/>
      <c r="CY17" s="270"/>
      <c r="CZ17" s="270"/>
      <c r="DA17" s="270"/>
      <c r="DB17" s="270"/>
      <c r="DC17" s="270"/>
      <c r="DD17" s="270"/>
      <c r="DE17" s="272"/>
      <c r="DF17" s="55"/>
      <c r="DH17" s="158"/>
      <c r="DI17" s="159"/>
      <c r="DJ17" s="159"/>
      <c r="DK17" s="159"/>
      <c r="DL17" s="159"/>
      <c r="DM17" s="159"/>
      <c r="DN17" s="159"/>
      <c r="DO17" s="159"/>
      <c r="DP17" s="159"/>
      <c r="DQ17" s="159"/>
      <c r="DR17" s="159"/>
      <c r="DS17" s="159"/>
      <c r="DT17" s="159"/>
      <c r="DU17" s="159"/>
      <c r="DV17" s="159"/>
      <c r="DW17" s="159"/>
      <c r="DX17" s="159"/>
      <c r="DY17" s="160"/>
    </row>
    <row r="18" spans="1:129" ht="31.5" customHeight="1">
      <c r="A18" s="243"/>
      <c r="B18" s="243"/>
      <c r="C18" s="243"/>
      <c r="D18" s="243"/>
      <c r="E18" s="243"/>
      <c r="F18" s="243"/>
      <c r="G18" s="243"/>
      <c r="H18" s="243"/>
      <c r="I18" s="244" t="s">
        <v>94</v>
      </c>
      <c r="J18" s="245"/>
      <c r="K18" s="247" t="str">
        <f>IF(AND(入力欄!P10&lt;=11,入力欄!P10&gt;=11),MID(入力欄!G9,入力欄!P10-10,1),"")</f>
        <v/>
      </c>
      <c r="L18" s="248"/>
      <c r="M18" s="248" t="str">
        <f>IF(AND(入力欄!P10&lt;=11,入力欄!P10&gt;=10),MID(入力欄!G9,入力欄!P10-9,1),"")</f>
        <v/>
      </c>
      <c r="N18" s="249"/>
      <c r="O18" s="247" t="str">
        <f>IF(AND(入力欄!P10&lt;=11,入力欄!P10&gt;=9),MID(入力欄!G9,入力欄!P10-8,1),"")</f>
        <v/>
      </c>
      <c r="P18" s="248"/>
      <c r="Q18" s="248" t="str">
        <f>IF(AND(入力欄!P10&lt;=11,入力欄!P10&gt;=8),MID(入力欄!G9,入力欄!P10-7,1),"")</f>
        <v/>
      </c>
      <c r="R18" s="248"/>
      <c r="S18" s="248" t="str">
        <f>IF(AND(入力欄!P10&lt;=11,入力欄!P10&gt;=7),MID(入力欄!G9,入力欄!P10-6,1),"")</f>
        <v/>
      </c>
      <c r="T18" s="248"/>
      <c r="U18" s="248"/>
      <c r="V18" s="249"/>
      <c r="W18" s="247" t="str">
        <f>IF(AND(入力欄!P10&lt;=11,入力欄!P10&gt;=6),MID(入力欄!G9,入力欄!P10-5,1),"")</f>
        <v/>
      </c>
      <c r="X18" s="248"/>
      <c r="Y18" s="248" t="str">
        <f>IF(AND(入力欄!P10&lt;=11,入力欄!P10&gt;=5),MID(入力欄!G9,入力欄!P10-4,1),"")</f>
        <v/>
      </c>
      <c r="Z18" s="248"/>
      <c r="AA18" s="248" t="str">
        <f>IF(AND(入力欄!P10&lt;=11,入力欄!P10&gt;=4),MID(入力欄!G9,入力欄!P10-3,1),"")</f>
        <v/>
      </c>
      <c r="AB18" s="249"/>
      <c r="AC18" s="247" t="str">
        <f>IF(AND(入力欄!P10&lt;=11,入力欄!P10&gt;=3),MID(入力欄!G9,入力欄!P10-2,1),"")</f>
        <v/>
      </c>
      <c r="AD18" s="248"/>
      <c r="AE18" s="248" t="str">
        <f>IF(AND(入力欄!P10&lt;=11,入力欄!P10&gt;=2),MID(入力欄!G9,入力欄!P10-1,1),"")</f>
        <v/>
      </c>
      <c r="AF18" s="248"/>
      <c r="AG18" s="248"/>
      <c r="AH18" s="248" t="str">
        <f>IF(AND(入力欄!P10&lt;=11,入力欄!P10&gt;=1),MID(入力欄!G9,入力欄!P10,1),"")</f>
        <v/>
      </c>
      <c r="AI18" s="249"/>
      <c r="AJ18" s="55"/>
      <c r="AK18" s="59"/>
      <c r="AL18" s="243"/>
      <c r="AM18" s="243"/>
      <c r="AN18" s="243"/>
      <c r="AO18" s="243"/>
      <c r="AP18" s="243"/>
      <c r="AQ18" s="243"/>
      <c r="AR18" s="243"/>
      <c r="AS18" s="243"/>
      <c r="AT18" s="244" t="s">
        <v>94</v>
      </c>
      <c r="AU18" s="245"/>
      <c r="AV18" s="247" t="str">
        <f t="shared" ref="AV18:AV32" si="4">IF(K18="","",K18)</f>
        <v/>
      </c>
      <c r="AW18" s="248"/>
      <c r="AX18" s="248" t="str">
        <f t="shared" ref="AX18:AX32" si="5">IF(M18="","",M18)</f>
        <v/>
      </c>
      <c r="AY18" s="249"/>
      <c r="AZ18" s="247" t="str">
        <f t="shared" ref="AZ18:AZ32" si="6">IF(O18="","",O18)</f>
        <v/>
      </c>
      <c r="BA18" s="248"/>
      <c r="BB18" s="248" t="str">
        <f t="shared" ref="BB18:BB32" si="7">IF(Q18="","",Q18)</f>
        <v/>
      </c>
      <c r="BC18" s="248"/>
      <c r="BD18" s="248" t="str">
        <f t="shared" ref="BD18:BD32" si="8">IF(S18="","",S18)</f>
        <v/>
      </c>
      <c r="BE18" s="248"/>
      <c r="BF18" s="248"/>
      <c r="BG18" s="249"/>
      <c r="BH18" s="247" t="str">
        <f t="shared" ref="BH18:BH32" si="9">IF(W18="","",W18)</f>
        <v/>
      </c>
      <c r="BI18" s="248"/>
      <c r="BJ18" s="248" t="str">
        <f t="shared" ref="BJ18:BJ32" si="10">IF(Y18="","",Y18)</f>
        <v/>
      </c>
      <c r="BK18" s="248"/>
      <c r="BL18" s="248" t="str">
        <f t="shared" ref="BL18:BL32" si="11">IF(AA18="","",AA18)</f>
        <v/>
      </c>
      <c r="BM18" s="249"/>
      <c r="BN18" s="247" t="str">
        <f t="shared" ref="BN18:BN32" si="12">IF(AC18="","",AC18)</f>
        <v/>
      </c>
      <c r="BO18" s="248"/>
      <c r="BP18" s="248" t="str">
        <f t="shared" ref="BP18:BP32" si="13">IF(AE18="","",AE18)</f>
        <v/>
      </c>
      <c r="BQ18" s="248"/>
      <c r="BR18" s="248"/>
      <c r="BS18" s="248" t="str">
        <f t="shared" ref="BS18:BS32" si="14">IF(AH18="","",AH18)</f>
        <v/>
      </c>
      <c r="BT18" s="249"/>
      <c r="BU18" s="55"/>
      <c r="BV18" s="59"/>
      <c r="BW18" s="243"/>
      <c r="BX18" s="243"/>
      <c r="BY18" s="243"/>
      <c r="BZ18" s="243"/>
      <c r="CA18" s="243"/>
      <c r="CB18" s="243"/>
      <c r="CC18" s="243"/>
      <c r="CD18" s="243"/>
      <c r="CE18" s="244" t="s">
        <v>94</v>
      </c>
      <c r="CF18" s="245"/>
      <c r="CG18" s="247" t="str">
        <f t="shared" ref="CG18:CG32" si="15">IF(K18="","",K18)</f>
        <v/>
      </c>
      <c r="CH18" s="248"/>
      <c r="CI18" s="248" t="str">
        <f t="shared" ref="CI18:CI32" si="16">IF(M18="","",M18)</f>
        <v/>
      </c>
      <c r="CJ18" s="249"/>
      <c r="CK18" s="247" t="str">
        <f t="shared" ref="CK18:CK32" si="17">IF(O18="","",O18)</f>
        <v/>
      </c>
      <c r="CL18" s="248"/>
      <c r="CM18" s="248" t="str">
        <f t="shared" ref="CM18:CM32" si="18">IF(Q18="","",Q18)</f>
        <v/>
      </c>
      <c r="CN18" s="248"/>
      <c r="CO18" s="248" t="str">
        <f t="shared" ref="CO18:CO32" si="19">IF(S18="","",S18)</f>
        <v/>
      </c>
      <c r="CP18" s="248"/>
      <c r="CQ18" s="248"/>
      <c r="CR18" s="249"/>
      <c r="CS18" s="247" t="str">
        <f t="shared" ref="CS18:CS32" si="20">IF(W18="","",W18)</f>
        <v/>
      </c>
      <c r="CT18" s="248"/>
      <c r="CU18" s="248" t="str">
        <f t="shared" ref="CU18:CU32" si="21">IF(Y18="","",Y18)</f>
        <v/>
      </c>
      <c r="CV18" s="248"/>
      <c r="CW18" s="248" t="str">
        <f t="shared" ref="CW18:CW32" si="22">IF(BL18="","",BL18)</f>
        <v/>
      </c>
      <c r="CX18" s="249"/>
      <c r="CY18" s="247" t="str">
        <f t="shared" ref="CY18:CY32" si="23">IF(BN18="","",BN18)</f>
        <v/>
      </c>
      <c r="CZ18" s="248"/>
      <c r="DA18" s="248" t="str">
        <f t="shared" ref="DA18:DA32" si="24">IF(BP18="","",BP18)</f>
        <v/>
      </c>
      <c r="DB18" s="248"/>
      <c r="DC18" s="248"/>
      <c r="DD18" s="248" t="str">
        <f t="shared" ref="DD18:DD32" si="25">IF(BS18="","",BS18)</f>
        <v/>
      </c>
      <c r="DE18" s="249"/>
      <c r="DF18" s="55"/>
      <c r="DH18" s="158"/>
      <c r="DI18" s="159"/>
      <c r="DJ18" s="159"/>
      <c r="DK18" s="159"/>
      <c r="DL18" s="159"/>
      <c r="DM18" s="159"/>
      <c r="DN18" s="159"/>
      <c r="DO18" s="159"/>
      <c r="DP18" s="159"/>
      <c r="DQ18" s="159"/>
      <c r="DR18" s="159"/>
      <c r="DS18" s="159"/>
      <c r="DT18" s="159"/>
      <c r="DU18" s="159"/>
      <c r="DV18" s="159"/>
      <c r="DW18" s="159"/>
      <c r="DX18" s="159"/>
      <c r="DY18" s="160"/>
    </row>
    <row r="19" spans="1:129" ht="31.5" customHeight="1">
      <c r="A19" s="243"/>
      <c r="B19" s="243"/>
      <c r="C19" s="243"/>
      <c r="D19" s="243"/>
      <c r="E19" s="243"/>
      <c r="F19" s="243"/>
      <c r="G19" s="243"/>
      <c r="H19" s="243"/>
      <c r="I19" s="244" t="s">
        <v>285</v>
      </c>
      <c r="J19" s="245"/>
      <c r="K19" s="247" t="str">
        <f>IF(AND(入力欄!P11&lt;=11,入力欄!P11&gt;=11),MID(入力欄!G10,入力欄!P11-10,1),"")</f>
        <v/>
      </c>
      <c r="L19" s="248"/>
      <c r="M19" s="248" t="str">
        <f>IF(AND(入力欄!P11&lt;=11,入力欄!P11&gt;=10),MID(入力欄!G10,入力欄!P11-9,1),"")</f>
        <v/>
      </c>
      <c r="N19" s="249"/>
      <c r="O19" s="247" t="str">
        <f>IF(AND(入力欄!P11&lt;=11,入力欄!P11&gt;=9),MID(入力欄!G10,入力欄!P11-8,1),"")</f>
        <v/>
      </c>
      <c r="P19" s="248"/>
      <c r="Q19" s="248" t="str">
        <f>IF(AND(入力欄!P11&lt;=11,入力欄!P11&gt;=8),MID(入力欄!G10,入力欄!P11-7,1),"")</f>
        <v/>
      </c>
      <c r="R19" s="248"/>
      <c r="S19" s="248" t="str">
        <f>IF(AND(入力欄!P11&lt;=11,入力欄!P11&gt;=7),MID(入力欄!G10,入力欄!P11-6,1),"")</f>
        <v/>
      </c>
      <c r="T19" s="248"/>
      <c r="U19" s="248"/>
      <c r="V19" s="249"/>
      <c r="W19" s="247" t="str">
        <f>IF(AND(入力欄!P11&lt;=11,入力欄!P11&gt;=6),MID(入力欄!G10,入力欄!P11-5,1),"")</f>
        <v/>
      </c>
      <c r="X19" s="248"/>
      <c r="Y19" s="248" t="str">
        <f>IF(AND(入力欄!P11&lt;=11,入力欄!P11&gt;=5),MID(入力欄!G10,入力欄!P11-4,1),"")</f>
        <v/>
      </c>
      <c r="Z19" s="248"/>
      <c r="AA19" s="248" t="str">
        <f>IF(AND(入力欄!P11&lt;=11,入力欄!P11&gt;=4),MID(入力欄!G10,入力欄!P11-3,1),"")</f>
        <v/>
      </c>
      <c r="AB19" s="249"/>
      <c r="AC19" s="247" t="str">
        <f>IF(AND(入力欄!P11&lt;=11,入力欄!P11&gt;=3),MID(入力欄!G10,入力欄!P11-2,1),"")</f>
        <v/>
      </c>
      <c r="AD19" s="248"/>
      <c r="AE19" s="248" t="str">
        <f>IF(AND(入力欄!P11&lt;=11,入力欄!P11&gt;=2),MID(入力欄!G10,入力欄!P11-1,1),"")</f>
        <v/>
      </c>
      <c r="AF19" s="248"/>
      <c r="AG19" s="248"/>
      <c r="AH19" s="248" t="str">
        <f>IF(AND(入力欄!P11&lt;=11,入力欄!P11&gt;=1),MID(入力欄!G10,入力欄!P11,1),"")</f>
        <v/>
      </c>
      <c r="AI19" s="249"/>
      <c r="AJ19" s="55"/>
      <c r="AK19" s="59"/>
      <c r="AL19" s="243"/>
      <c r="AM19" s="243"/>
      <c r="AN19" s="243"/>
      <c r="AO19" s="243"/>
      <c r="AP19" s="243"/>
      <c r="AQ19" s="243"/>
      <c r="AR19" s="243"/>
      <c r="AS19" s="243"/>
      <c r="AT19" s="244" t="s">
        <v>285</v>
      </c>
      <c r="AU19" s="245"/>
      <c r="AV19" s="247" t="str">
        <f t="shared" si="4"/>
        <v/>
      </c>
      <c r="AW19" s="248"/>
      <c r="AX19" s="248" t="str">
        <f t="shared" si="5"/>
        <v/>
      </c>
      <c r="AY19" s="249"/>
      <c r="AZ19" s="247" t="str">
        <f t="shared" si="6"/>
        <v/>
      </c>
      <c r="BA19" s="248"/>
      <c r="BB19" s="248" t="str">
        <f t="shared" si="7"/>
        <v/>
      </c>
      <c r="BC19" s="248"/>
      <c r="BD19" s="248" t="str">
        <f t="shared" si="8"/>
        <v/>
      </c>
      <c r="BE19" s="248"/>
      <c r="BF19" s="248"/>
      <c r="BG19" s="249"/>
      <c r="BH19" s="247" t="str">
        <f t="shared" si="9"/>
        <v/>
      </c>
      <c r="BI19" s="248"/>
      <c r="BJ19" s="248" t="str">
        <f t="shared" si="10"/>
        <v/>
      </c>
      <c r="BK19" s="248"/>
      <c r="BL19" s="248" t="str">
        <f t="shared" si="11"/>
        <v/>
      </c>
      <c r="BM19" s="249"/>
      <c r="BN19" s="247" t="str">
        <f t="shared" si="12"/>
        <v/>
      </c>
      <c r="BO19" s="248"/>
      <c r="BP19" s="248" t="str">
        <f t="shared" si="13"/>
        <v/>
      </c>
      <c r="BQ19" s="248"/>
      <c r="BR19" s="248"/>
      <c r="BS19" s="248" t="str">
        <f t="shared" si="14"/>
        <v/>
      </c>
      <c r="BT19" s="249"/>
      <c r="BU19" s="55"/>
      <c r="BV19" s="59"/>
      <c r="BW19" s="243"/>
      <c r="BX19" s="243"/>
      <c r="BY19" s="243"/>
      <c r="BZ19" s="243"/>
      <c r="CA19" s="243"/>
      <c r="CB19" s="243"/>
      <c r="CC19" s="243"/>
      <c r="CD19" s="243"/>
      <c r="CE19" s="244" t="s">
        <v>285</v>
      </c>
      <c r="CF19" s="245"/>
      <c r="CG19" s="247" t="str">
        <f t="shared" si="15"/>
        <v/>
      </c>
      <c r="CH19" s="248"/>
      <c r="CI19" s="248" t="str">
        <f t="shared" si="16"/>
        <v/>
      </c>
      <c r="CJ19" s="249"/>
      <c r="CK19" s="247" t="str">
        <f t="shared" si="17"/>
        <v/>
      </c>
      <c r="CL19" s="248"/>
      <c r="CM19" s="248" t="str">
        <f t="shared" si="18"/>
        <v/>
      </c>
      <c r="CN19" s="248"/>
      <c r="CO19" s="248" t="str">
        <f t="shared" si="19"/>
        <v/>
      </c>
      <c r="CP19" s="248"/>
      <c r="CQ19" s="248"/>
      <c r="CR19" s="249"/>
      <c r="CS19" s="247" t="str">
        <f t="shared" si="20"/>
        <v/>
      </c>
      <c r="CT19" s="248"/>
      <c r="CU19" s="248" t="str">
        <f t="shared" si="21"/>
        <v/>
      </c>
      <c r="CV19" s="248"/>
      <c r="CW19" s="248" t="str">
        <f t="shared" si="22"/>
        <v/>
      </c>
      <c r="CX19" s="249"/>
      <c r="CY19" s="247" t="str">
        <f t="shared" si="23"/>
        <v/>
      </c>
      <c r="CZ19" s="248"/>
      <c r="DA19" s="248" t="str">
        <f t="shared" si="24"/>
        <v/>
      </c>
      <c r="DB19" s="248"/>
      <c r="DC19" s="248"/>
      <c r="DD19" s="248" t="str">
        <f t="shared" si="25"/>
        <v/>
      </c>
      <c r="DE19" s="249"/>
      <c r="DF19" s="55"/>
      <c r="DH19" s="158"/>
      <c r="DI19" s="159"/>
      <c r="DJ19" s="159"/>
      <c r="DK19" s="159"/>
      <c r="DL19" s="159"/>
      <c r="DM19" s="159"/>
      <c r="DN19" s="159"/>
      <c r="DO19" s="159"/>
      <c r="DP19" s="159"/>
      <c r="DQ19" s="159"/>
      <c r="DR19" s="159"/>
      <c r="DS19" s="159"/>
      <c r="DT19" s="159"/>
      <c r="DU19" s="159"/>
      <c r="DV19" s="159"/>
      <c r="DW19" s="159"/>
      <c r="DX19" s="159"/>
      <c r="DY19" s="160"/>
    </row>
    <row r="20" spans="1:129" ht="31.5" customHeight="1" thickBot="1">
      <c r="A20" s="243"/>
      <c r="B20" s="243"/>
      <c r="C20" s="243"/>
      <c r="D20" s="243"/>
      <c r="E20" s="243"/>
      <c r="F20" s="243"/>
      <c r="G20" s="243"/>
      <c r="H20" s="243"/>
      <c r="I20" s="244" t="s">
        <v>286</v>
      </c>
      <c r="J20" s="245"/>
      <c r="K20" s="238" t="str">
        <f>IF(AND(入力欄!P12&lt;=11,入力欄!P12&gt;=11),MID(入力欄!G11,入力欄!P12-10,1),"")</f>
        <v/>
      </c>
      <c r="L20" s="239"/>
      <c r="M20" s="239" t="str">
        <f>IF(AND(入力欄!P12&lt;=11,入力欄!P12&gt;=10),MID(入力欄!G11,入力欄!P12-9,1),"")</f>
        <v/>
      </c>
      <c r="N20" s="240"/>
      <c r="O20" s="238" t="str">
        <f>IF(AND(入力欄!P12&lt;=11,入力欄!P12&gt;=9),MID(入力欄!G11,入力欄!P12-8,1),"")</f>
        <v/>
      </c>
      <c r="P20" s="239"/>
      <c r="Q20" s="239" t="str">
        <f>IF(AND(入力欄!P12&lt;=11,入力欄!P12&gt;=8),MID(入力欄!G11,入力欄!P12-7,1),"")</f>
        <v/>
      </c>
      <c r="R20" s="239"/>
      <c r="S20" s="239" t="str">
        <f>IF(AND(入力欄!P12&lt;=11,入力欄!P12&gt;=7),MID(入力欄!G11,入力欄!P12-6,1),"")</f>
        <v/>
      </c>
      <c r="T20" s="239"/>
      <c r="U20" s="239"/>
      <c r="V20" s="240"/>
      <c r="W20" s="238" t="str">
        <f>IF(AND(入力欄!P12&lt;=11,入力欄!P12&gt;=6),MID(入力欄!G11,入力欄!P12-5,1),"")</f>
        <v/>
      </c>
      <c r="X20" s="239"/>
      <c r="Y20" s="239" t="str">
        <f>IF(AND(入力欄!P12&lt;=11,入力欄!P12&gt;=5),MID(入力欄!G11,入力欄!P12-4,1),"")</f>
        <v/>
      </c>
      <c r="Z20" s="239"/>
      <c r="AA20" s="239" t="str">
        <f>IF(AND(入力欄!P12&lt;=11,入力欄!P12&gt;=4),MID(入力欄!G11,入力欄!P12-3,1),"")</f>
        <v/>
      </c>
      <c r="AB20" s="240"/>
      <c r="AC20" s="238" t="str">
        <f>IF(AND(入力欄!P12&lt;=11,入力欄!P12&gt;=3),MID(入力欄!G11,入力欄!P12-2,1),"")</f>
        <v/>
      </c>
      <c r="AD20" s="239"/>
      <c r="AE20" s="239" t="str">
        <f>IF(AND(入力欄!P12&lt;=11,入力欄!P12&gt;=2),MID(入力欄!G11,入力欄!P12-1,1),"")</f>
        <v/>
      </c>
      <c r="AF20" s="239"/>
      <c r="AG20" s="239"/>
      <c r="AH20" s="239" t="str">
        <f>IF(AND(入力欄!P12&lt;=11,入力欄!P12&gt;=1),MID(入力欄!G11,入力欄!P12,1),"")</f>
        <v/>
      </c>
      <c r="AI20" s="240"/>
      <c r="AJ20" s="55"/>
      <c r="AK20" s="59"/>
      <c r="AL20" s="243"/>
      <c r="AM20" s="243"/>
      <c r="AN20" s="243"/>
      <c r="AO20" s="243"/>
      <c r="AP20" s="243"/>
      <c r="AQ20" s="243"/>
      <c r="AR20" s="243"/>
      <c r="AS20" s="243"/>
      <c r="AT20" s="235" t="s">
        <v>286</v>
      </c>
      <c r="AU20" s="246"/>
      <c r="AV20" s="238" t="str">
        <f t="shared" si="4"/>
        <v/>
      </c>
      <c r="AW20" s="239"/>
      <c r="AX20" s="239" t="str">
        <f t="shared" si="5"/>
        <v/>
      </c>
      <c r="AY20" s="240"/>
      <c r="AZ20" s="238" t="str">
        <f t="shared" si="6"/>
        <v/>
      </c>
      <c r="BA20" s="239"/>
      <c r="BB20" s="239" t="str">
        <f t="shared" si="7"/>
        <v/>
      </c>
      <c r="BC20" s="239"/>
      <c r="BD20" s="239" t="str">
        <f t="shared" si="8"/>
        <v/>
      </c>
      <c r="BE20" s="239"/>
      <c r="BF20" s="239"/>
      <c r="BG20" s="240"/>
      <c r="BH20" s="238" t="str">
        <f t="shared" si="9"/>
        <v/>
      </c>
      <c r="BI20" s="239"/>
      <c r="BJ20" s="239" t="str">
        <f t="shared" si="10"/>
        <v/>
      </c>
      <c r="BK20" s="239"/>
      <c r="BL20" s="239" t="str">
        <f t="shared" si="11"/>
        <v/>
      </c>
      <c r="BM20" s="240"/>
      <c r="BN20" s="238" t="str">
        <f t="shared" si="12"/>
        <v/>
      </c>
      <c r="BO20" s="239"/>
      <c r="BP20" s="239" t="str">
        <f t="shared" si="13"/>
        <v/>
      </c>
      <c r="BQ20" s="239"/>
      <c r="BR20" s="239"/>
      <c r="BS20" s="239" t="str">
        <f t="shared" si="14"/>
        <v/>
      </c>
      <c r="BT20" s="240"/>
      <c r="BU20" s="55"/>
      <c r="BV20" s="59"/>
      <c r="BW20" s="243"/>
      <c r="BX20" s="243"/>
      <c r="BY20" s="243"/>
      <c r="BZ20" s="243"/>
      <c r="CA20" s="243"/>
      <c r="CB20" s="243"/>
      <c r="CC20" s="243"/>
      <c r="CD20" s="243"/>
      <c r="CE20" s="244" t="s">
        <v>286</v>
      </c>
      <c r="CF20" s="245"/>
      <c r="CG20" s="238" t="str">
        <f t="shared" si="15"/>
        <v/>
      </c>
      <c r="CH20" s="239"/>
      <c r="CI20" s="239" t="str">
        <f t="shared" si="16"/>
        <v/>
      </c>
      <c r="CJ20" s="240"/>
      <c r="CK20" s="238" t="str">
        <f t="shared" si="17"/>
        <v/>
      </c>
      <c r="CL20" s="239"/>
      <c r="CM20" s="239" t="str">
        <f t="shared" si="18"/>
        <v/>
      </c>
      <c r="CN20" s="239"/>
      <c r="CO20" s="239" t="str">
        <f t="shared" si="19"/>
        <v/>
      </c>
      <c r="CP20" s="239"/>
      <c r="CQ20" s="239"/>
      <c r="CR20" s="240"/>
      <c r="CS20" s="238" t="str">
        <f t="shared" si="20"/>
        <v/>
      </c>
      <c r="CT20" s="239"/>
      <c r="CU20" s="239" t="str">
        <f t="shared" si="21"/>
        <v/>
      </c>
      <c r="CV20" s="239"/>
      <c r="CW20" s="239" t="str">
        <f t="shared" si="22"/>
        <v/>
      </c>
      <c r="CX20" s="240"/>
      <c r="CY20" s="238" t="str">
        <f t="shared" si="23"/>
        <v/>
      </c>
      <c r="CZ20" s="239"/>
      <c r="DA20" s="239" t="str">
        <f t="shared" si="24"/>
        <v/>
      </c>
      <c r="DB20" s="239"/>
      <c r="DC20" s="239"/>
      <c r="DD20" s="239" t="str">
        <f t="shared" si="25"/>
        <v/>
      </c>
      <c r="DE20" s="240"/>
      <c r="DF20" s="55"/>
      <c r="DH20" s="158"/>
      <c r="DI20" s="159"/>
      <c r="DJ20" s="159"/>
      <c r="DK20" s="159"/>
      <c r="DL20" s="159"/>
      <c r="DM20" s="159"/>
      <c r="DN20" s="159"/>
      <c r="DO20" s="159"/>
      <c r="DP20" s="159"/>
      <c r="DQ20" s="159"/>
      <c r="DR20" s="159"/>
      <c r="DS20" s="159"/>
      <c r="DT20" s="159"/>
      <c r="DU20" s="159"/>
      <c r="DV20" s="159"/>
      <c r="DW20" s="159"/>
      <c r="DX20" s="159"/>
      <c r="DY20" s="160"/>
    </row>
    <row r="21" spans="1:129" ht="31.5" customHeight="1" thickBot="1">
      <c r="A21" s="243"/>
      <c r="B21" s="243"/>
      <c r="C21" s="243"/>
      <c r="D21" s="243"/>
      <c r="E21" s="243"/>
      <c r="F21" s="243"/>
      <c r="G21" s="243"/>
      <c r="H21" s="243"/>
      <c r="I21" s="244" t="s">
        <v>289</v>
      </c>
      <c r="J21" s="263"/>
      <c r="K21" s="237" t="str">
        <f>IF(AND(入力欄!P13&lt;=11,入力欄!P13&gt;=11),MID(入力欄!G12,入力欄!P13-10,1),"")</f>
        <v/>
      </c>
      <c r="L21" s="199"/>
      <c r="M21" s="199" t="str">
        <f>IF(AND(入力欄!P13&lt;=11,入力欄!P13&gt;=10),MID(入力欄!G12,入力欄!P13-9,1),"")</f>
        <v/>
      </c>
      <c r="N21" s="200"/>
      <c r="O21" s="198" t="str">
        <f>IF(AND(入力欄!P13&lt;=11,入力欄!P13&gt;=9),MID(入力欄!G12,入力欄!P13-8,1),"")</f>
        <v/>
      </c>
      <c r="P21" s="199"/>
      <c r="Q21" s="199" t="str">
        <f>IF(AND(入力欄!P13&lt;=11,入力欄!P13&gt;=8),MID(入力欄!G12,入力欄!P13-7,1),"")</f>
        <v/>
      </c>
      <c r="R21" s="199"/>
      <c r="S21" s="199" t="str">
        <f>IF(AND(入力欄!P13&lt;=11,入力欄!P13&gt;=7),MID(入力欄!G12,入力欄!P13-6,1),"")</f>
        <v/>
      </c>
      <c r="T21" s="199"/>
      <c r="U21" s="199"/>
      <c r="V21" s="200"/>
      <c r="W21" s="198" t="str">
        <f>IF(AND(入力欄!P13&lt;=11,入力欄!P13&gt;=6),MID(入力欄!G12,入力欄!P13-5,1),"")</f>
        <v/>
      </c>
      <c r="X21" s="199"/>
      <c r="Y21" s="199" t="str">
        <f>IF(AND(入力欄!P13&lt;=11,入力欄!P13&gt;=5),MID(入力欄!G12,入力欄!P13-4,1),"")</f>
        <v/>
      </c>
      <c r="Z21" s="199"/>
      <c r="AA21" s="199" t="str">
        <f>IF(AND(入力欄!P13&lt;=11,入力欄!P13&gt;=4),MID(入力欄!G12,入力欄!P13-3,1),"")</f>
        <v/>
      </c>
      <c r="AB21" s="200"/>
      <c r="AC21" s="198" t="str">
        <f>IF(AND(入力欄!P13&lt;=11,入力欄!P13&gt;=3),MID(入力欄!G12,入力欄!P13-2,1),"")</f>
        <v/>
      </c>
      <c r="AD21" s="199"/>
      <c r="AE21" s="199" t="str">
        <f>IF(AND(入力欄!P13&lt;=11,入力欄!P13&gt;=2),MID(入力欄!G12,入力欄!P13-1,1),"")</f>
        <v/>
      </c>
      <c r="AF21" s="199"/>
      <c r="AG21" s="199"/>
      <c r="AH21" s="199" t="str">
        <f>IF(入力欄!G12=0,"",IF(AND(入力欄!P13&lt;=11,入力欄!P13&gt;=1),MID(入力欄!G12,入力欄!P13,1),""))</f>
        <v/>
      </c>
      <c r="AI21" s="201"/>
      <c r="AJ21" s="55"/>
      <c r="AK21" s="59"/>
      <c r="AL21" s="243"/>
      <c r="AM21" s="243"/>
      <c r="AN21" s="243"/>
      <c r="AO21" s="243"/>
      <c r="AP21" s="243"/>
      <c r="AQ21" s="243"/>
      <c r="AR21" s="243"/>
      <c r="AS21" s="264"/>
      <c r="AT21" s="242" t="s">
        <v>289</v>
      </c>
      <c r="AU21" s="203"/>
      <c r="AV21" s="198" t="str">
        <f t="shared" si="4"/>
        <v/>
      </c>
      <c r="AW21" s="199"/>
      <c r="AX21" s="199" t="str">
        <f t="shared" si="5"/>
        <v/>
      </c>
      <c r="AY21" s="200"/>
      <c r="AZ21" s="198" t="str">
        <f t="shared" si="6"/>
        <v/>
      </c>
      <c r="BA21" s="199"/>
      <c r="BB21" s="199" t="str">
        <f t="shared" si="7"/>
        <v/>
      </c>
      <c r="BC21" s="199"/>
      <c r="BD21" s="199" t="str">
        <f t="shared" si="8"/>
        <v/>
      </c>
      <c r="BE21" s="199"/>
      <c r="BF21" s="199"/>
      <c r="BG21" s="200"/>
      <c r="BH21" s="198" t="str">
        <f t="shared" si="9"/>
        <v/>
      </c>
      <c r="BI21" s="199"/>
      <c r="BJ21" s="199" t="str">
        <f t="shared" si="10"/>
        <v/>
      </c>
      <c r="BK21" s="199"/>
      <c r="BL21" s="199" t="str">
        <f t="shared" si="11"/>
        <v/>
      </c>
      <c r="BM21" s="200"/>
      <c r="BN21" s="198" t="str">
        <f t="shared" si="12"/>
        <v/>
      </c>
      <c r="BO21" s="199"/>
      <c r="BP21" s="199" t="str">
        <f t="shared" si="13"/>
        <v/>
      </c>
      <c r="BQ21" s="199"/>
      <c r="BR21" s="199"/>
      <c r="BS21" s="199" t="str">
        <f t="shared" si="14"/>
        <v/>
      </c>
      <c r="BT21" s="201"/>
      <c r="BU21" s="55"/>
      <c r="BV21" s="59"/>
      <c r="BW21" s="243"/>
      <c r="BX21" s="243"/>
      <c r="BY21" s="243"/>
      <c r="BZ21" s="243"/>
      <c r="CA21" s="243"/>
      <c r="CB21" s="243"/>
      <c r="CC21" s="243"/>
      <c r="CD21" s="243"/>
      <c r="CE21" s="244" t="s">
        <v>289</v>
      </c>
      <c r="CF21" s="263"/>
      <c r="CG21" s="237" t="str">
        <f t="shared" si="15"/>
        <v/>
      </c>
      <c r="CH21" s="199"/>
      <c r="CI21" s="199" t="str">
        <f t="shared" si="16"/>
        <v/>
      </c>
      <c r="CJ21" s="200"/>
      <c r="CK21" s="198" t="str">
        <f t="shared" si="17"/>
        <v/>
      </c>
      <c r="CL21" s="199"/>
      <c r="CM21" s="199" t="str">
        <f t="shared" si="18"/>
        <v/>
      </c>
      <c r="CN21" s="199"/>
      <c r="CO21" s="199" t="str">
        <f t="shared" si="19"/>
        <v/>
      </c>
      <c r="CP21" s="199"/>
      <c r="CQ21" s="199"/>
      <c r="CR21" s="200"/>
      <c r="CS21" s="198" t="str">
        <f t="shared" si="20"/>
        <v/>
      </c>
      <c r="CT21" s="199"/>
      <c r="CU21" s="199" t="str">
        <f t="shared" si="21"/>
        <v/>
      </c>
      <c r="CV21" s="199"/>
      <c r="CW21" s="199" t="str">
        <f t="shared" si="22"/>
        <v/>
      </c>
      <c r="CX21" s="200"/>
      <c r="CY21" s="198" t="str">
        <f t="shared" si="23"/>
        <v/>
      </c>
      <c r="CZ21" s="199"/>
      <c r="DA21" s="199" t="str">
        <f t="shared" si="24"/>
        <v/>
      </c>
      <c r="DB21" s="199"/>
      <c r="DC21" s="199"/>
      <c r="DD21" s="199" t="str">
        <f t="shared" si="25"/>
        <v/>
      </c>
      <c r="DE21" s="201"/>
      <c r="DF21" s="59"/>
      <c r="DG21" s="88"/>
      <c r="DH21" s="158" t="s">
        <v>636</v>
      </c>
      <c r="DI21" s="159"/>
      <c r="DJ21" s="159"/>
      <c r="DK21" s="159"/>
      <c r="DL21" s="159"/>
      <c r="DM21" s="159"/>
      <c r="DN21" s="159"/>
      <c r="DO21" s="159"/>
      <c r="DP21" s="159"/>
      <c r="DQ21" s="159"/>
      <c r="DR21" s="159"/>
      <c r="DS21" s="159"/>
      <c r="DT21" s="159"/>
      <c r="DU21" s="159"/>
      <c r="DV21" s="159"/>
      <c r="DW21" s="159"/>
      <c r="DX21" s="159"/>
      <c r="DY21" s="160"/>
    </row>
    <row r="22" spans="1:129" ht="31.5" customHeight="1">
      <c r="A22" s="204"/>
      <c r="B22" s="204"/>
      <c r="C22" s="243"/>
      <c r="D22" s="243"/>
      <c r="E22" s="243"/>
      <c r="F22" s="243"/>
      <c r="G22" s="243"/>
      <c r="H22" s="243"/>
      <c r="I22" s="244" t="s">
        <v>291</v>
      </c>
      <c r="J22" s="245"/>
      <c r="K22" s="257" t="str">
        <f>IF(AND(入力欄!P14&lt;=11,入力欄!P14&gt;=11),MID(入力欄!G13,入力欄!P14-10,1),"")</f>
        <v/>
      </c>
      <c r="L22" s="258"/>
      <c r="M22" s="258" t="str">
        <f>IF(AND(入力欄!P14&lt;=11,入力欄!P14&gt;=10),MID(入力欄!G13,入力欄!P14-9,1),"")</f>
        <v/>
      </c>
      <c r="N22" s="259"/>
      <c r="O22" s="257" t="str">
        <f>IF(AND(入力欄!P14&lt;=11,入力欄!P14&gt;=9),MID(入力欄!G13,入力欄!P14-8,1),"")</f>
        <v/>
      </c>
      <c r="P22" s="258"/>
      <c r="Q22" s="258" t="str">
        <f>IF(AND(入力欄!P14&lt;=11,入力欄!P14&gt;=8),MID(入力欄!G13,入力欄!P14-7,1),"")</f>
        <v/>
      </c>
      <c r="R22" s="258"/>
      <c r="S22" s="258" t="str">
        <f>IF(AND(入力欄!P14&lt;=11,入力欄!P14&gt;=7),MID(入力欄!G13,入力欄!P14-6,1),"")</f>
        <v/>
      </c>
      <c r="T22" s="258"/>
      <c r="U22" s="258"/>
      <c r="V22" s="259"/>
      <c r="W22" s="257" t="str">
        <f>IF(AND(入力欄!P14&lt;=11,入力欄!P14&gt;=6),MID(入力欄!G13,入力欄!P14-5,1),"")</f>
        <v/>
      </c>
      <c r="X22" s="258"/>
      <c r="Y22" s="258" t="str">
        <f>IF(AND(入力欄!P14&lt;=11,入力欄!P14&gt;=5),MID(入力欄!G13,入力欄!P14-4,1),"")</f>
        <v/>
      </c>
      <c r="Z22" s="258"/>
      <c r="AA22" s="258" t="str">
        <f>IF(AND(入力欄!P14&lt;=11,入力欄!P14&gt;=4),MID(入力欄!G13,入力欄!P14-3,1),"")</f>
        <v/>
      </c>
      <c r="AB22" s="259"/>
      <c r="AC22" s="257" t="str">
        <f>IF(AND(入力欄!P14&lt;=11,入力欄!P14&gt;=3),MID(入力欄!G13,入力欄!P14-2,1),"")</f>
        <v/>
      </c>
      <c r="AD22" s="258"/>
      <c r="AE22" s="258" t="str">
        <f>IF(AND(入力欄!P14&lt;=11,入力欄!P14&gt;=2),MID(入力欄!G13,入力欄!P14-1,1),"")</f>
        <v/>
      </c>
      <c r="AF22" s="258"/>
      <c r="AG22" s="258"/>
      <c r="AH22" s="258" t="str">
        <f>IF(AND(入力欄!P14&lt;=11,入力欄!P14&gt;=1),MID(入力欄!G13,入力欄!P14,1),"")</f>
        <v/>
      </c>
      <c r="AI22" s="259"/>
      <c r="AJ22" s="55"/>
      <c r="AK22" s="59"/>
      <c r="AL22" s="204"/>
      <c r="AM22" s="204"/>
      <c r="AN22" s="243"/>
      <c r="AO22" s="243"/>
      <c r="AP22" s="243"/>
      <c r="AQ22" s="243"/>
      <c r="AR22" s="243"/>
      <c r="AS22" s="243"/>
      <c r="AT22" s="261" t="s">
        <v>291</v>
      </c>
      <c r="AU22" s="262"/>
      <c r="AV22" s="257" t="str">
        <f t="shared" si="4"/>
        <v/>
      </c>
      <c r="AW22" s="258"/>
      <c r="AX22" s="258" t="str">
        <f t="shared" si="5"/>
        <v/>
      </c>
      <c r="AY22" s="259"/>
      <c r="AZ22" s="257" t="str">
        <f t="shared" si="6"/>
        <v/>
      </c>
      <c r="BA22" s="258"/>
      <c r="BB22" s="258" t="str">
        <f t="shared" si="7"/>
        <v/>
      </c>
      <c r="BC22" s="258"/>
      <c r="BD22" s="258" t="str">
        <f t="shared" si="8"/>
        <v/>
      </c>
      <c r="BE22" s="258"/>
      <c r="BF22" s="258"/>
      <c r="BG22" s="259"/>
      <c r="BH22" s="257" t="str">
        <f t="shared" si="9"/>
        <v/>
      </c>
      <c r="BI22" s="258"/>
      <c r="BJ22" s="258" t="str">
        <f t="shared" si="10"/>
        <v/>
      </c>
      <c r="BK22" s="258"/>
      <c r="BL22" s="258" t="str">
        <f t="shared" si="11"/>
        <v/>
      </c>
      <c r="BM22" s="259"/>
      <c r="BN22" s="257" t="str">
        <f t="shared" si="12"/>
        <v/>
      </c>
      <c r="BO22" s="258"/>
      <c r="BP22" s="258" t="str">
        <f t="shared" si="13"/>
        <v/>
      </c>
      <c r="BQ22" s="258"/>
      <c r="BR22" s="258"/>
      <c r="BS22" s="258" t="str">
        <f t="shared" si="14"/>
        <v/>
      </c>
      <c r="BT22" s="259"/>
      <c r="BU22" s="55"/>
      <c r="BV22" s="59"/>
      <c r="BW22" s="204"/>
      <c r="BX22" s="204"/>
      <c r="BY22" s="243"/>
      <c r="BZ22" s="243"/>
      <c r="CA22" s="243"/>
      <c r="CB22" s="243"/>
      <c r="CC22" s="243"/>
      <c r="CD22" s="243"/>
      <c r="CE22" s="244" t="s">
        <v>291</v>
      </c>
      <c r="CF22" s="245"/>
      <c r="CG22" s="257" t="str">
        <f t="shared" si="15"/>
        <v/>
      </c>
      <c r="CH22" s="258"/>
      <c r="CI22" s="258" t="str">
        <f t="shared" si="16"/>
        <v/>
      </c>
      <c r="CJ22" s="259"/>
      <c r="CK22" s="257" t="str">
        <f t="shared" si="17"/>
        <v/>
      </c>
      <c r="CL22" s="258"/>
      <c r="CM22" s="258" t="str">
        <f t="shared" si="18"/>
        <v/>
      </c>
      <c r="CN22" s="258"/>
      <c r="CO22" s="258" t="str">
        <f t="shared" si="19"/>
        <v/>
      </c>
      <c r="CP22" s="258"/>
      <c r="CQ22" s="258"/>
      <c r="CR22" s="259"/>
      <c r="CS22" s="257" t="str">
        <f t="shared" si="20"/>
        <v/>
      </c>
      <c r="CT22" s="258"/>
      <c r="CU22" s="258" t="str">
        <f t="shared" si="21"/>
        <v/>
      </c>
      <c r="CV22" s="258"/>
      <c r="CW22" s="258" t="str">
        <f t="shared" si="22"/>
        <v/>
      </c>
      <c r="CX22" s="259"/>
      <c r="CY22" s="257" t="str">
        <f t="shared" si="23"/>
        <v/>
      </c>
      <c r="CZ22" s="258"/>
      <c r="DA22" s="258" t="str">
        <f t="shared" si="24"/>
        <v/>
      </c>
      <c r="DB22" s="258"/>
      <c r="DC22" s="258"/>
      <c r="DD22" s="258" t="str">
        <f t="shared" si="25"/>
        <v/>
      </c>
      <c r="DE22" s="259"/>
      <c r="DF22" s="59"/>
      <c r="DG22" s="88"/>
      <c r="DH22" s="158"/>
      <c r="DI22" s="159"/>
      <c r="DJ22" s="159"/>
      <c r="DK22" s="159"/>
      <c r="DL22" s="159"/>
      <c r="DM22" s="159"/>
      <c r="DN22" s="159"/>
      <c r="DO22" s="159"/>
      <c r="DP22" s="159"/>
      <c r="DQ22" s="159"/>
      <c r="DR22" s="159"/>
      <c r="DS22" s="159"/>
      <c r="DT22" s="159"/>
      <c r="DU22" s="159"/>
      <c r="DV22" s="159"/>
      <c r="DW22" s="159"/>
      <c r="DX22" s="159"/>
      <c r="DY22" s="160"/>
    </row>
    <row r="23" spans="1:129" ht="31.5" customHeight="1">
      <c r="A23" s="204"/>
      <c r="B23" s="204"/>
      <c r="C23" s="243"/>
      <c r="D23" s="243"/>
      <c r="E23" s="243"/>
      <c r="F23" s="243"/>
      <c r="G23" s="243"/>
      <c r="H23" s="243"/>
      <c r="I23" s="244" t="s">
        <v>293</v>
      </c>
      <c r="J23" s="245"/>
      <c r="K23" s="247" t="str">
        <f>IF(AND(入力欄!P15&lt;=11,入力欄!P15&gt;=11),MID(入力欄!G14,入力欄!P15-10,1),"")</f>
        <v/>
      </c>
      <c r="L23" s="248"/>
      <c r="M23" s="248" t="str">
        <f>IF(AND(入力欄!P15&lt;=11,入力欄!P15&gt;=10),MID(入力欄!G14,入力欄!P15-9,1),"")</f>
        <v/>
      </c>
      <c r="N23" s="249"/>
      <c r="O23" s="247" t="str">
        <f>IF(AND(入力欄!P15&lt;=11,入力欄!P15&gt;=9),MID(入力欄!G14,入力欄!P15-8,1),"")</f>
        <v/>
      </c>
      <c r="P23" s="248"/>
      <c r="Q23" s="248" t="str">
        <f>IF(AND(入力欄!P15&lt;=11,入力欄!P15&gt;=8),MID(入力欄!G14,入力欄!P15-7,1),"")</f>
        <v/>
      </c>
      <c r="R23" s="248"/>
      <c r="S23" s="248" t="str">
        <f>IF(AND(入力欄!P15&lt;=11,入力欄!P15&gt;=7),MID(入力欄!G14,入力欄!P15-6,1),"")</f>
        <v/>
      </c>
      <c r="T23" s="248"/>
      <c r="U23" s="248"/>
      <c r="V23" s="249"/>
      <c r="W23" s="247" t="str">
        <f>IF(AND(入力欄!P15&lt;=11,入力欄!P15&gt;=6),MID(入力欄!G14,入力欄!P15-5,1),"")</f>
        <v/>
      </c>
      <c r="X23" s="248"/>
      <c r="Y23" s="248" t="str">
        <f>IF(AND(入力欄!P15&lt;=11,入力欄!P15&gt;=5),MID(入力欄!G14,入力欄!P15-4,1),"")</f>
        <v/>
      </c>
      <c r="Z23" s="248"/>
      <c r="AA23" s="248" t="str">
        <f>IF(AND(入力欄!P15&lt;=11,入力欄!P15&gt;=4),MID(入力欄!G14,入力欄!P15-3,1),"")</f>
        <v/>
      </c>
      <c r="AB23" s="249"/>
      <c r="AC23" s="247" t="str">
        <f>IF(AND(入力欄!P15&lt;=11,入力欄!P15&gt;=3),MID(入力欄!G14,入力欄!P15-2,1),"")</f>
        <v/>
      </c>
      <c r="AD23" s="248"/>
      <c r="AE23" s="248" t="str">
        <f>IF(AND(入力欄!P15&lt;=11,入力欄!P15&gt;=2),MID(入力欄!G14,入力欄!P15-1,1),"")</f>
        <v/>
      </c>
      <c r="AF23" s="248"/>
      <c r="AG23" s="248"/>
      <c r="AH23" s="248" t="str">
        <f>IF(AND(入力欄!P15&lt;=11,入力欄!P15&gt;=1),MID(入力欄!G14,入力欄!P15,1),"")</f>
        <v/>
      </c>
      <c r="AI23" s="249"/>
      <c r="AJ23" s="55"/>
      <c r="AK23" s="59"/>
      <c r="AL23" s="204"/>
      <c r="AM23" s="204"/>
      <c r="AN23" s="243"/>
      <c r="AO23" s="243"/>
      <c r="AP23" s="243"/>
      <c r="AQ23" s="243"/>
      <c r="AR23" s="243"/>
      <c r="AS23" s="243"/>
      <c r="AT23" s="244" t="s">
        <v>293</v>
      </c>
      <c r="AU23" s="245"/>
      <c r="AV23" s="247" t="str">
        <f t="shared" si="4"/>
        <v/>
      </c>
      <c r="AW23" s="248"/>
      <c r="AX23" s="248" t="str">
        <f t="shared" si="5"/>
        <v/>
      </c>
      <c r="AY23" s="249"/>
      <c r="AZ23" s="247" t="str">
        <f t="shared" si="6"/>
        <v/>
      </c>
      <c r="BA23" s="248"/>
      <c r="BB23" s="248" t="str">
        <f t="shared" si="7"/>
        <v/>
      </c>
      <c r="BC23" s="248"/>
      <c r="BD23" s="248" t="str">
        <f t="shared" si="8"/>
        <v/>
      </c>
      <c r="BE23" s="248"/>
      <c r="BF23" s="248"/>
      <c r="BG23" s="249"/>
      <c r="BH23" s="247" t="str">
        <f t="shared" si="9"/>
        <v/>
      </c>
      <c r="BI23" s="248"/>
      <c r="BJ23" s="248" t="str">
        <f t="shared" si="10"/>
        <v/>
      </c>
      <c r="BK23" s="248"/>
      <c r="BL23" s="248" t="str">
        <f t="shared" si="11"/>
        <v/>
      </c>
      <c r="BM23" s="249"/>
      <c r="BN23" s="247" t="str">
        <f t="shared" si="12"/>
        <v/>
      </c>
      <c r="BO23" s="248"/>
      <c r="BP23" s="248" t="str">
        <f t="shared" si="13"/>
        <v/>
      </c>
      <c r="BQ23" s="248"/>
      <c r="BR23" s="248"/>
      <c r="BS23" s="248" t="str">
        <f t="shared" si="14"/>
        <v/>
      </c>
      <c r="BT23" s="249"/>
      <c r="BU23" s="55"/>
      <c r="BV23" s="59"/>
      <c r="BW23" s="204"/>
      <c r="BX23" s="204"/>
      <c r="BY23" s="391"/>
      <c r="BZ23" s="391"/>
      <c r="CA23" s="391"/>
      <c r="CB23" s="391"/>
      <c r="CC23" s="391"/>
      <c r="CD23" s="391"/>
      <c r="CE23" s="392" t="s">
        <v>293</v>
      </c>
      <c r="CF23" s="393"/>
      <c r="CG23" s="394" t="str">
        <f t="shared" si="15"/>
        <v/>
      </c>
      <c r="CH23" s="395"/>
      <c r="CI23" s="395" t="str">
        <f t="shared" si="16"/>
        <v/>
      </c>
      <c r="CJ23" s="396"/>
      <c r="CK23" s="394" t="str">
        <f t="shared" si="17"/>
        <v/>
      </c>
      <c r="CL23" s="395"/>
      <c r="CM23" s="395" t="str">
        <f t="shared" si="18"/>
        <v/>
      </c>
      <c r="CN23" s="395"/>
      <c r="CO23" s="395" t="str">
        <f t="shared" si="19"/>
        <v/>
      </c>
      <c r="CP23" s="395"/>
      <c r="CQ23" s="395"/>
      <c r="CR23" s="396"/>
      <c r="CS23" s="394" t="str">
        <f t="shared" si="20"/>
        <v/>
      </c>
      <c r="CT23" s="395"/>
      <c r="CU23" s="395" t="str">
        <f t="shared" si="21"/>
        <v/>
      </c>
      <c r="CV23" s="395"/>
      <c r="CW23" s="395" t="str">
        <f t="shared" si="22"/>
        <v/>
      </c>
      <c r="CX23" s="396"/>
      <c r="CY23" s="394" t="str">
        <f t="shared" si="23"/>
        <v/>
      </c>
      <c r="CZ23" s="395"/>
      <c r="DA23" s="395" t="str">
        <f t="shared" si="24"/>
        <v/>
      </c>
      <c r="DB23" s="395"/>
      <c r="DC23" s="395"/>
      <c r="DD23" s="395" t="str">
        <f t="shared" si="25"/>
        <v/>
      </c>
      <c r="DE23" s="396"/>
      <c r="DF23" s="59"/>
      <c r="DG23" s="88"/>
      <c r="DH23" s="158"/>
      <c r="DI23" s="159"/>
      <c r="DJ23" s="159"/>
      <c r="DK23" s="159"/>
      <c r="DL23" s="159"/>
      <c r="DM23" s="159"/>
      <c r="DN23" s="159"/>
      <c r="DO23" s="159"/>
      <c r="DP23" s="159"/>
      <c r="DQ23" s="159"/>
      <c r="DR23" s="159"/>
      <c r="DS23" s="159"/>
      <c r="DT23" s="159"/>
      <c r="DU23" s="159"/>
      <c r="DV23" s="159"/>
      <c r="DW23" s="159"/>
      <c r="DX23" s="159"/>
      <c r="DY23" s="160"/>
    </row>
    <row r="24" spans="1:129" ht="31.5" customHeight="1">
      <c r="A24" s="204"/>
      <c r="B24" s="204"/>
      <c r="C24" s="243"/>
      <c r="D24" s="243"/>
      <c r="E24" s="243"/>
      <c r="F24" s="243"/>
      <c r="G24" s="243"/>
      <c r="H24" s="243"/>
      <c r="I24" s="244" t="s">
        <v>250</v>
      </c>
      <c r="J24" s="245"/>
      <c r="K24" s="247" t="str">
        <f>IF(AND(入力欄!P16&lt;=11,入力欄!P16&gt;=11),MID(入力欄!G15,入力欄!P16-10,1),"")</f>
        <v/>
      </c>
      <c r="L24" s="248"/>
      <c r="M24" s="248" t="str">
        <f>IF(AND(入力欄!P16&lt;=11,入力欄!P16&gt;=10),MID(入力欄!G15,入力欄!P16-9,1),"")</f>
        <v/>
      </c>
      <c r="N24" s="249"/>
      <c r="O24" s="247" t="str">
        <f>IF(AND(入力欄!P16&lt;=11,入力欄!P16&gt;=9),MID(入力欄!G15,入力欄!P16-8,1),"")</f>
        <v/>
      </c>
      <c r="P24" s="248"/>
      <c r="Q24" s="248" t="str">
        <f>IF(AND(入力欄!P16&lt;=11,入力欄!P16&gt;=8),MID(入力欄!G15,入力欄!P16-7,1),"")</f>
        <v/>
      </c>
      <c r="R24" s="248"/>
      <c r="S24" s="248" t="str">
        <f>IF(AND(入力欄!P16&lt;=11,入力欄!P16&gt;=7),MID(入力欄!G15,入力欄!P16-6,1),"")</f>
        <v/>
      </c>
      <c r="T24" s="248"/>
      <c r="U24" s="248"/>
      <c r="V24" s="249"/>
      <c r="W24" s="247" t="str">
        <f>IF(AND(入力欄!P16&lt;=11,入力欄!P16&gt;=6),MID(入力欄!G15,入力欄!P16-5,1),"")</f>
        <v/>
      </c>
      <c r="X24" s="248"/>
      <c r="Y24" s="248" t="str">
        <f>IF(AND(入力欄!P16&lt;=11,入力欄!P16&gt;=5),MID(入力欄!G15,入力欄!P16-4,1),"")</f>
        <v/>
      </c>
      <c r="Z24" s="248"/>
      <c r="AA24" s="248" t="str">
        <f>IF(AND(入力欄!P16&lt;=11,入力欄!P16&gt;=4),MID(入力欄!G15,入力欄!P16-3,1),"")</f>
        <v/>
      </c>
      <c r="AB24" s="249"/>
      <c r="AC24" s="247" t="str">
        <f>IF(AND(入力欄!P16&lt;=11,入力欄!P16&gt;=3),MID(入力欄!G15,入力欄!P16-2,1),"")</f>
        <v/>
      </c>
      <c r="AD24" s="248"/>
      <c r="AE24" s="248" t="str">
        <f>IF(AND(入力欄!P16&lt;=11,入力欄!P16&gt;=2),MID(入力欄!G15,入力欄!P16-1,1),"")</f>
        <v/>
      </c>
      <c r="AF24" s="248"/>
      <c r="AG24" s="248"/>
      <c r="AH24" s="248" t="str">
        <f>IF(AND(入力欄!P16&lt;=11,入力欄!P16&gt;=1),MID(入力欄!G15,入力欄!P16,1),"")</f>
        <v/>
      </c>
      <c r="AI24" s="249"/>
      <c r="AJ24" s="55"/>
      <c r="AK24" s="59"/>
      <c r="AL24" s="204"/>
      <c r="AM24" s="204"/>
      <c r="AN24" s="243"/>
      <c r="AO24" s="243"/>
      <c r="AP24" s="243"/>
      <c r="AQ24" s="243"/>
      <c r="AR24" s="243"/>
      <c r="AS24" s="243"/>
      <c r="AT24" s="244" t="s">
        <v>250</v>
      </c>
      <c r="AU24" s="245"/>
      <c r="AV24" s="247" t="str">
        <f t="shared" si="4"/>
        <v/>
      </c>
      <c r="AW24" s="248"/>
      <c r="AX24" s="248" t="str">
        <f t="shared" si="5"/>
        <v/>
      </c>
      <c r="AY24" s="249"/>
      <c r="AZ24" s="247" t="str">
        <f t="shared" si="6"/>
        <v/>
      </c>
      <c r="BA24" s="248"/>
      <c r="BB24" s="248" t="str">
        <f t="shared" si="7"/>
        <v/>
      </c>
      <c r="BC24" s="248"/>
      <c r="BD24" s="248" t="str">
        <f t="shared" si="8"/>
        <v/>
      </c>
      <c r="BE24" s="248"/>
      <c r="BF24" s="248"/>
      <c r="BG24" s="249"/>
      <c r="BH24" s="247" t="str">
        <f t="shared" si="9"/>
        <v/>
      </c>
      <c r="BI24" s="248"/>
      <c r="BJ24" s="248" t="str">
        <f t="shared" si="10"/>
        <v/>
      </c>
      <c r="BK24" s="248"/>
      <c r="BL24" s="248" t="str">
        <f t="shared" si="11"/>
        <v/>
      </c>
      <c r="BM24" s="249"/>
      <c r="BN24" s="247" t="str">
        <f t="shared" si="12"/>
        <v/>
      </c>
      <c r="BO24" s="248"/>
      <c r="BP24" s="248" t="str">
        <f t="shared" si="13"/>
        <v/>
      </c>
      <c r="BQ24" s="248"/>
      <c r="BR24" s="248"/>
      <c r="BS24" s="248" t="str">
        <f t="shared" si="14"/>
        <v/>
      </c>
      <c r="BT24" s="249"/>
      <c r="BU24" s="55"/>
      <c r="BV24" s="59"/>
      <c r="BW24" s="204"/>
      <c r="BX24" s="204"/>
      <c r="BY24" s="391"/>
      <c r="BZ24" s="391"/>
      <c r="CA24" s="391"/>
      <c r="CB24" s="391"/>
      <c r="CC24" s="391"/>
      <c r="CD24" s="391"/>
      <c r="CE24" s="392" t="s">
        <v>250</v>
      </c>
      <c r="CF24" s="393"/>
      <c r="CG24" s="394" t="str">
        <f t="shared" si="15"/>
        <v/>
      </c>
      <c r="CH24" s="395"/>
      <c r="CI24" s="395" t="str">
        <f t="shared" si="16"/>
        <v/>
      </c>
      <c r="CJ24" s="396"/>
      <c r="CK24" s="394" t="str">
        <f t="shared" si="17"/>
        <v/>
      </c>
      <c r="CL24" s="395"/>
      <c r="CM24" s="395" t="str">
        <f t="shared" si="18"/>
        <v/>
      </c>
      <c r="CN24" s="395"/>
      <c r="CO24" s="395" t="str">
        <f t="shared" si="19"/>
        <v/>
      </c>
      <c r="CP24" s="395"/>
      <c r="CQ24" s="395"/>
      <c r="CR24" s="396"/>
      <c r="CS24" s="394" t="str">
        <f t="shared" si="20"/>
        <v/>
      </c>
      <c r="CT24" s="395"/>
      <c r="CU24" s="395" t="str">
        <f t="shared" si="21"/>
        <v/>
      </c>
      <c r="CV24" s="395"/>
      <c r="CW24" s="395" t="str">
        <f t="shared" si="22"/>
        <v/>
      </c>
      <c r="CX24" s="396"/>
      <c r="CY24" s="394" t="str">
        <f t="shared" si="23"/>
        <v/>
      </c>
      <c r="CZ24" s="395"/>
      <c r="DA24" s="395" t="str">
        <f t="shared" si="24"/>
        <v/>
      </c>
      <c r="DB24" s="395"/>
      <c r="DC24" s="395"/>
      <c r="DD24" s="395" t="str">
        <f t="shared" si="25"/>
        <v/>
      </c>
      <c r="DE24" s="396"/>
      <c r="DF24" s="55"/>
      <c r="DH24" s="250" t="s">
        <v>296</v>
      </c>
      <c r="DI24" s="251"/>
      <c r="DJ24" s="251"/>
      <c r="DK24" s="251"/>
      <c r="DL24" s="251"/>
      <c r="DM24" s="251"/>
      <c r="DN24" s="251"/>
      <c r="DO24" s="251"/>
      <c r="DP24" s="251"/>
      <c r="DQ24" s="251"/>
      <c r="DR24" s="251"/>
      <c r="DS24" s="251"/>
      <c r="DT24" s="251"/>
      <c r="DU24" s="251"/>
      <c r="DV24" s="251"/>
      <c r="DW24" s="251"/>
      <c r="DX24" s="251"/>
      <c r="DY24" s="252"/>
    </row>
    <row r="25" spans="1:129" ht="31.5" customHeight="1">
      <c r="A25" s="204"/>
      <c r="B25" s="204"/>
      <c r="C25" s="243"/>
      <c r="D25" s="243"/>
      <c r="E25" s="243"/>
      <c r="F25" s="243"/>
      <c r="G25" s="243"/>
      <c r="H25" s="243"/>
      <c r="I25" s="244" t="s">
        <v>298</v>
      </c>
      <c r="J25" s="245"/>
      <c r="K25" s="247" t="str">
        <f>IF(AND(入力欄!P17&lt;=11,入力欄!P17&gt;=11),MID(入力欄!G16,入力欄!P17-10,1),"")</f>
        <v/>
      </c>
      <c r="L25" s="248"/>
      <c r="M25" s="248" t="str">
        <f>IF(AND(入力欄!P17&lt;=11,入力欄!P17&gt;=10),MID(入力欄!G16,入力欄!P17-9,1),"")</f>
        <v/>
      </c>
      <c r="N25" s="249"/>
      <c r="O25" s="247" t="str">
        <f>IF(AND(入力欄!P17&lt;=11,入力欄!P17&gt;=9),MID(入力欄!G16,入力欄!P17-8,1),"")</f>
        <v/>
      </c>
      <c r="P25" s="248"/>
      <c r="Q25" s="248" t="str">
        <f>IF(AND(入力欄!P17&lt;=11,入力欄!P17&gt;=8),MID(入力欄!G16,入力欄!P17-7,1),"")</f>
        <v/>
      </c>
      <c r="R25" s="248"/>
      <c r="S25" s="248" t="str">
        <f>IF(AND(入力欄!P17&lt;=11,入力欄!P17&gt;=7),MID(入力欄!G16,入力欄!P17-6,1),"")</f>
        <v/>
      </c>
      <c r="T25" s="248"/>
      <c r="U25" s="248"/>
      <c r="V25" s="249"/>
      <c r="W25" s="247" t="str">
        <f>IF(AND(入力欄!P17&lt;=11,入力欄!P17&gt;=6),MID(入力欄!G16,入力欄!P17-5,1),"")</f>
        <v/>
      </c>
      <c r="X25" s="248"/>
      <c r="Y25" s="248" t="str">
        <f>IF(AND(入力欄!P17&lt;=11,入力欄!P17&gt;=5),MID(入力欄!G16,入力欄!P17-4,1),"")</f>
        <v/>
      </c>
      <c r="Z25" s="248"/>
      <c r="AA25" s="248" t="str">
        <f>IF(AND(入力欄!P17&lt;=11,入力欄!P17&gt;=4),MID(入力欄!G16,入力欄!P17-3,1),"")</f>
        <v/>
      </c>
      <c r="AB25" s="249"/>
      <c r="AC25" s="247" t="str">
        <f>IF(AND(入力欄!P17&lt;=11,入力欄!P17&gt;=3),MID(入力欄!G16,入力欄!P17-2,1),"")</f>
        <v/>
      </c>
      <c r="AD25" s="248"/>
      <c r="AE25" s="248" t="str">
        <f>IF(AND(入力欄!P17&lt;=11,入力欄!P17&gt;=2),MID(入力欄!G16,入力欄!P17-1,1),"")</f>
        <v/>
      </c>
      <c r="AF25" s="248"/>
      <c r="AG25" s="248"/>
      <c r="AH25" s="248" t="str">
        <f>IF(AND(入力欄!P17&lt;=11,入力欄!P17&gt;=1),MID(入力欄!G16,入力欄!P17,1),"")</f>
        <v/>
      </c>
      <c r="AI25" s="249"/>
      <c r="AJ25" s="55"/>
      <c r="AK25" s="59"/>
      <c r="AL25" s="204"/>
      <c r="AM25" s="204"/>
      <c r="AN25" s="243"/>
      <c r="AO25" s="243"/>
      <c r="AP25" s="243"/>
      <c r="AQ25" s="243"/>
      <c r="AR25" s="243"/>
      <c r="AS25" s="243"/>
      <c r="AT25" s="244" t="s">
        <v>298</v>
      </c>
      <c r="AU25" s="245"/>
      <c r="AV25" s="247" t="str">
        <f t="shared" si="4"/>
        <v/>
      </c>
      <c r="AW25" s="248"/>
      <c r="AX25" s="248" t="str">
        <f t="shared" si="5"/>
        <v/>
      </c>
      <c r="AY25" s="249"/>
      <c r="AZ25" s="247" t="str">
        <f t="shared" si="6"/>
        <v/>
      </c>
      <c r="BA25" s="248"/>
      <c r="BB25" s="248" t="str">
        <f t="shared" si="7"/>
        <v/>
      </c>
      <c r="BC25" s="248"/>
      <c r="BD25" s="248" t="str">
        <f t="shared" si="8"/>
        <v/>
      </c>
      <c r="BE25" s="248"/>
      <c r="BF25" s="248"/>
      <c r="BG25" s="249"/>
      <c r="BH25" s="247" t="str">
        <f t="shared" si="9"/>
        <v/>
      </c>
      <c r="BI25" s="248"/>
      <c r="BJ25" s="248" t="str">
        <f t="shared" si="10"/>
        <v/>
      </c>
      <c r="BK25" s="248"/>
      <c r="BL25" s="248" t="str">
        <f t="shared" si="11"/>
        <v/>
      </c>
      <c r="BM25" s="249"/>
      <c r="BN25" s="247" t="str">
        <f t="shared" si="12"/>
        <v/>
      </c>
      <c r="BO25" s="248"/>
      <c r="BP25" s="248" t="str">
        <f t="shared" si="13"/>
        <v/>
      </c>
      <c r="BQ25" s="248"/>
      <c r="BR25" s="248"/>
      <c r="BS25" s="248" t="str">
        <f t="shared" si="14"/>
        <v/>
      </c>
      <c r="BT25" s="249"/>
      <c r="BU25" s="55"/>
      <c r="BV25" s="59"/>
      <c r="BW25" s="204"/>
      <c r="BX25" s="204"/>
      <c r="BY25" s="391"/>
      <c r="BZ25" s="391"/>
      <c r="CA25" s="391"/>
      <c r="CB25" s="391"/>
      <c r="CC25" s="391"/>
      <c r="CD25" s="391"/>
      <c r="CE25" s="392" t="s">
        <v>298</v>
      </c>
      <c r="CF25" s="393"/>
      <c r="CG25" s="394" t="str">
        <f t="shared" si="15"/>
        <v/>
      </c>
      <c r="CH25" s="395"/>
      <c r="CI25" s="395" t="str">
        <f t="shared" si="16"/>
        <v/>
      </c>
      <c r="CJ25" s="396"/>
      <c r="CK25" s="394" t="str">
        <f t="shared" si="17"/>
        <v/>
      </c>
      <c r="CL25" s="395"/>
      <c r="CM25" s="395" t="str">
        <f t="shared" si="18"/>
        <v/>
      </c>
      <c r="CN25" s="395"/>
      <c r="CO25" s="395" t="str">
        <f t="shared" si="19"/>
        <v/>
      </c>
      <c r="CP25" s="395"/>
      <c r="CQ25" s="395"/>
      <c r="CR25" s="396"/>
      <c r="CS25" s="394" t="str">
        <f t="shared" si="20"/>
        <v/>
      </c>
      <c r="CT25" s="395"/>
      <c r="CU25" s="395" t="str">
        <f t="shared" si="21"/>
        <v/>
      </c>
      <c r="CV25" s="395"/>
      <c r="CW25" s="395" t="str">
        <f t="shared" si="22"/>
        <v/>
      </c>
      <c r="CX25" s="396"/>
      <c r="CY25" s="394" t="str">
        <f t="shared" si="23"/>
        <v/>
      </c>
      <c r="CZ25" s="395"/>
      <c r="DA25" s="395" t="str">
        <f t="shared" si="24"/>
        <v/>
      </c>
      <c r="DB25" s="395"/>
      <c r="DC25" s="395"/>
      <c r="DD25" s="395" t="str">
        <f t="shared" si="25"/>
        <v/>
      </c>
      <c r="DE25" s="396"/>
      <c r="DF25" s="55"/>
      <c r="DH25" s="253"/>
      <c r="DI25" s="251"/>
      <c r="DJ25" s="251"/>
      <c r="DK25" s="251"/>
      <c r="DL25" s="251"/>
      <c r="DM25" s="251"/>
      <c r="DN25" s="251"/>
      <c r="DO25" s="251"/>
      <c r="DP25" s="251"/>
      <c r="DQ25" s="251"/>
      <c r="DR25" s="251"/>
      <c r="DS25" s="251"/>
      <c r="DT25" s="251"/>
      <c r="DU25" s="251"/>
      <c r="DV25" s="251"/>
      <c r="DW25" s="251"/>
      <c r="DX25" s="251"/>
      <c r="DY25" s="252"/>
    </row>
    <row r="26" spans="1:129" ht="31.5" customHeight="1">
      <c r="A26" s="204"/>
      <c r="B26" s="204"/>
      <c r="C26" s="243"/>
      <c r="D26" s="243"/>
      <c r="E26" s="243"/>
      <c r="F26" s="243"/>
      <c r="G26" s="243"/>
      <c r="H26" s="243"/>
      <c r="I26" s="244" t="s">
        <v>152</v>
      </c>
      <c r="J26" s="245"/>
      <c r="K26" s="247" t="str">
        <f>IF(AND(入力欄!P18&lt;=11,入力欄!P18&gt;=11),MID(入力欄!G17,入力欄!P18-10,1),"")</f>
        <v/>
      </c>
      <c r="L26" s="248"/>
      <c r="M26" s="248" t="str">
        <f>IF(AND(入力欄!P18&lt;=11,入力欄!P18&gt;=10),MID(入力欄!G17,入力欄!P18-9,1),"")</f>
        <v/>
      </c>
      <c r="N26" s="249"/>
      <c r="O26" s="247" t="str">
        <f>IF(AND(入力欄!P18&lt;=11,入力欄!P18&gt;=9),MID(入力欄!G17,入力欄!P18-8,1),"")</f>
        <v/>
      </c>
      <c r="P26" s="248"/>
      <c r="Q26" s="248" t="str">
        <f>IF(AND(入力欄!P18&lt;=11,入力欄!P18&gt;=8),MID(入力欄!G17,入力欄!P18-7,1),"")</f>
        <v/>
      </c>
      <c r="R26" s="248"/>
      <c r="S26" s="248" t="str">
        <f>IF(AND(入力欄!P18&lt;=11,入力欄!P18&gt;=7),MID(入力欄!G17,入力欄!P18-6,1),"")</f>
        <v/>
      </c>
      <c r="T26" s="248"/>
      <c r="U26" s="248"/>
      <c r="V26" s="249"/>
      <c r="W26" s="247" t="str">
        <f>IF(AND(入力欄!P18&lt;=11,入力欄!P18&gt;=6),MID(入力欄!G17,入力欄!P18-5,1),"")</f>
        <v/>
      </c>
      <c r="X26" s="248"/>
      <c r="Y26" s="248" t="str">
        <f>IF(AND(入力欄!P18&lt;=11,入力欄!P18&gt;=5),MID(入力欄!G17,入力欄!P18-4,1),"")</f>
        <v/>
      </c>
      <c r="Z26" s="248"/>
      <c r="AA26" s="248" t="str">
        <f>IF(AND(入力欄!P18&lt;=11,入力欄!P18&gt;=4),MID(入力欄!G17,入力欄!P18-3,1),"")</f>
        <v/>
      </c>
      <c r="AB26" s="249"/>
      <c r="AC26" s="247" t="str">
        <f>IF(AND(入力欄!P18&lt;=11,入力欄!P18&gt;=3),MID(入力欄!G17,入力欄!P18-2,1),"")</f>
        <v/>
      </c>
      <c r="AD26" s="248"/>
      <c r="AE26" s="248" t="str">
        <f>IF(AND(入力欄!P18&lt;=11,入力欄!P18&gt;=2),MID(入力欄!G17,入力欄!P18-1,1),"")</f>
        <v/>
      </c>
      <c r="AF26" s="248"/>
      <c r="AG26" s="248"/>
      <c r="AH26" s="248" t="str">
        <f>IF(AND(入力欄!P18&lt;=11,入力欄!P18&gt;=1),MID(入力欄!G17,入力欄!P18,1),"")</f>
        <v/>
      </c>
      <c r="AI26" s="249"/>
      <c r="AJ26" s="55"/>
      <c r="AK26" s="59"/>
      <c r="AL26" s="204"/>
      <c r="AM26" s="204"/>
      <c r="AN26" s="243"/>
      <c r="AO26" s="243"/>
      <c r="AP26" s="243"/>
      <c r="AQ26" s="243"/>
      <c r="AR26" s="243"/>
      <c r="AS26" s="243"/>
      <c r="AT26" s="244" t="s">
        <v>152</v>
      </c>
      <c r="AU26" s="245"/>
      <c r="AV26" s="247" t="str">
        <f t="shared" si="4"/>
        <v/>
      </c>
      <c r="AW26" s="248"/>
      <c r="AX26" s="248" t="str">
        <f t="shared" si="5"/>
        <v/>
      </c>
      <c r="AY26" s="249"/>
      <c r="AZ26" s="247" t="str">
        <f t="shared" si="6"/>
        <v/>
      </c>
      <c r="BA26" s="248"/>
      <c r="BB26" s="248" t="str">
        <f t="shared" si="7"/>
        <v/>
      </c>
      <c r="BC26" s="248"/>
      <c r="BD26" s="248" t="str">
        <f t="shared" si="8"/>
        <v/>
      </c>
      <c r="BE26" s="248"/>
      <c r="BF26" s="248"/>
      <c r="BG26" s="249"/>
      <c r="BH26" s="247" t="str">
        <f t="shared" si="9"/>
        <v/>
      </c>
      <c r="BI26" s="248"/>
      <c r="BJ26" s="248" t="str">
        <f t="shared" si="10"/>
        <v/>
      </c>
      <c r="BK26" s="248"/>
      <c r="BL26" s="248" t="str">
        <f t="shared" si="11"/>
        <v/>
      </c>
      <c r="BM26" s="249"/>
      <c r="BN26" s="247" t="str">
        <f t="shared" si="12"/>
        <v/>
      </c>
      <c r="BO26" s="248"/>
      <c r="BP26" s="248" t="str">
        <f t="shared" si="13"/>
        <v/>
      </c>
      <c r="BQ26" s="248"/>
      <c r="BR26" s="248"/>
      <c r="BS26" s="248" t="str">
        <f t="shared" si="14"/>
        <v/>
      </c>
      <c r="BT26" s="249"/>
      <c r="BU26" s="55"/>
      <c r="BV26" s="59"/>
      <c r="BW26" s="204"/>
      <c r="BX26" s="204"/>
      <c r="BY26" s="397"/>
      <c r="BZ26" s="397"/>
      <c r="CA26" s="397"/>
      <c r="CB26" s="397"/>
      <c r="CC26" s="397"/>
      <c r="CD26" s="397"/>
      <c r="CE26" s="392" t="s">
        <v>152</v>
      </c>
      <c r="CF26" s="393"/>
      <c r="CG26" s="394" t="str">
        <f t="shared" si="15"/>
        <v/>
      </c>
      <c r="CH26" s="395"/>
      <c r="CI26" s="395" t="str">
        <f t="shared" si="16"/>
        <v/>
      </c>
      <c r="CJ26" s="396"/>
      <c r="CK26" s="394" t="str">
        <f t="shared" si="17"/>
        <v/>
      </c>
      <c r="CL26" s="395"/>
      <c r="CM26" s="395" t="str">
        <f t="shared" si="18"/>
        <v/>
      </c>
      <c r="CN26" s="395"/>
      <c r="CO26" s="395" t="str">
        <f t="shared" si="19"/>
        <v/>
      </c>
      <c r="CP26" s="395"/>
      <c r="CQ26" s="395"/>
      <c r="CR26" s="396"/>
      <c r="CS26" s="394" t="str">
        <f t="shared" si="20"/>
        <v/>
      </c>
      <c r="CT26" s="395"/>
      <c r="CU26" s="395" t="str">
        <f t="shared" si="21"/>
        <v/>
      </c>
      <c r="CV26" s="395"/>
      <c r="CW26" s="395" t="str">
        <f t="shared" si="22"/>
        <v/>
      </c>
      <c r="CX26" s="396"/>
      <c r="CY26" s="394" t="str">
        <f t="shared" si="23"/>
        <v/>
      </c>
      <c r="CZ26" s="395"/>
      <c r="DA26" s="395" t="str">
        <f t="shared" si="24"/>
        <v/>
      </c>
      <c r="DB26" s="395"/>
      <c r="DC26" s="395"/>
      <c r="DD26" s="395" t="str">
        <f t="shared" si="25"/>
        <v/>
      </c>
      <c r="DE26" s="396"/>
      <c r="DF26" s="55"/>
      <c r="DH26" s="253"/>
      <c r="DI26" s="251"/>
      <c r="DJ26" s="251"/>
      <c r="DK26" s="251"/>
      <c r="DL26" s="251"/>
      <c r="DM26" s="251"/>
      <c r="DN26" s="251"/>
      <c r="DO26" s="251"/>
      <c r="DP26" s="251"/>
      <c r="DQ26" s="251"/>
      <c r="DR26" s="251"/>
      <c r="DS26" s="251"/>
      <c r="DT26" s="251"/>
      <c r="DU26" s="251"/>
      <c r="DV26" s="251"/>
      <c r="DW26" s="251"/>
      <c r="DX26" s="251"/>
      <c r="DY26" s="252"/>
    </row>
    <row r="27" spans="1:129" ht="31.5" customHeight="1">
      <c r="A27" s="204"/>
      <c r="B27" s="204"/>
      <c r="C27" s="243"/>
      <c r="D27" s="243"/>
      <c r="E27" s="243"/>
      <c r="F27" s="243"/>
      <c r="G27" s="243"/>
      <c r="H27" s="243"/>
      <c r="I27" s="244" t="s">
        <v>162</v>
      </c>
      <c r="J27" s="245"/>
      <c r="K27" s="247" t="str">
        <f>IF(AND(入力欄!P19&lt;=11,入力欄!P19&gt;=11),MID(入力欄!G18,入力欄!P19-10,1),"")</f>
        <v/>
      </c>
      <c r="L27" s="248"/>
      <c r="M27" s="248" t="str">
        <f>IF(AND(入力欄!P19&lt;=11,入力欄!P19&gt;=10),MID(入力欄!G18,入力欄!P19-9,1),"")</f>
        <v/>
      </c>
      <c r="N27" s="249"/>
      <c r="O27" s="247" t="str">
        <f>IF(AND(入力欄!P19&lt;=11,入力欄!P19&gt;=9),MID(入力欄!G18,入力欄!P19-8,1),"")</f>
        <v/>
      </c>
      <c r="P27" s="248"/>
      <c r="Q27" s="248" t="str">
        <f>IF(AND(入力欄!P19&lt;=11,入力欄!P19&gt;=8),MID(入力欄!G18,入力欄!P19-7,1),"")</f>
        <v/>
      </c>
      <c r="R27" s="248"/>
      <c r="S27" s="248" t="str">
        <f>IF(AND(入力欄!P19&lt;=11,入力欄!P19&gt;=7),MID(入力欄!G18,入力欄!P19-6,1),"")</f>
        <v/>
      </c>
      <c r="T27" s="248"/>
      <c r="U27" s="248"/>
      <c r="V27" s="249"/>
      <c r="W27" s="247" t="str">
        <f>IF(AND(入力欄!P19&lt;=11,入力欄!P19&gt;=6),MID(入力欄!G18,入力欄!P19-5,1),"")</f>
        <v/>
      </c>
      <c r="X27" s="248"/>
      <c r="Y27" s="248" t="str">
        <f>IF(AND(入力欄!P19&lt;=11,入力欄!P19&gt;=5),MID(入力欄!G18,入力欄!P19-4,1),"")</f>
        <v/>
      </c>
      <c r="Z27" s="248"/>
      <c r="AA27" s="248" t="str">
        <f>IF(AND(入力欄!P19&lt;=11,入力欄!P19&gt;=4),MID(入力欄!G18,入力欄!P19-3,1),"")</f>
        <v/>
      </c>
      <c r="AB27" s="249"/>
      <c r="AC27" s="247" t="str">
        <f>IF(AND(入力欄!P19&lt;=11,入力欄!P19&gt;=3),MID(入力欄!G18,入力欄!P19-2,1),"")</f>
        <v/>
      </c>
      <c r="AD27" s="248"/>
      <c r="AE27" s="248" t="str">
        <f>IF(AND(入力欄!P19&lt;=11,入力欄!P19&gt;=2),MID(入力欄!G18,入力欄!P19-1,1),"")</f>
        <v/>
      </c>
      <c r="AF27" s="248"/>
      <c r="AG27" s="248"/>
      <c r="AH27" s="248" t="str">
        <f>IF(入力欄!G18=0,"",IF(AND(入力欄!P19&lt;=11,入力欄!P19&gt;=1),MID(入力欄!G18,入力欄!P19,1),""))</f>
        <v/>
      </c>
      <c r="AI27" s="249"/>
      <c r="AJ27" s="55"/>
      <c r="AK27" s="59"/>
      <c r="AL27" s="204"/>
      <c r="AM27" s="204"/>
      <c r="AN27" s="243"/>
      <c r="AO27" s="243"/>
      <c r="AP27" s="243"/>
      <c r="AQ27" s="243"/>
      <c r="AR27" s="243"/>
      <c r="AS27" s="243"/>
      <c r="AT27" s="244" t="s">
        <v>162</v>
      </c>
      <c r="AU27" s="245"/>
      <c r="AV27" s="247" t="str">
        <f t="shared" si="4"/>
        <v/>
      </c>
      <c r="AW27" s="248"/>
      <c r="AX27" s="248" t="str">
        <f t="shared" si="5"/>
        <v/>
      </c>
      <c r="AY27" s="249"/>
      <c r="AZ27" s="247" t="str">
        <f t="shared" si="6"/>
        <v/>
      </c>
      <c r="BA27" s="248"/>
      <c r="BB27" s="248" t="str">
        <f t="shared" si="7"/>
        <v/>
      </c>
      <c r="BC27" s="248"/>
      <c r="BD27" s="248" t="str">
        <f t="shared" si="8"/>
        <v/>
      </c>
      <c r="BE27" s="248"/>
      <c r="BF27" s="248"/>
      <c r="BG27" s="249"/>
      <c r="BH27" s="247" t="str">
        <f t="shared" si="9"/>
        <v/>
      </c>
      <c r="BI27" s="248"/>
      <c r="BJ27" s="248" t="str">
        <f t="shared" si="10"/>
        <v/>
      </c>
      <c r="BK27" s="248"/>
      <c r="BL27" s="248" t="str">
        <f t="shared" si="11"/>
        <v/>
      </c>
      <c r="BM27" s="249"/>
      <c r="BN27" s="247" t="str">
        <f t="shared" si="12"/>
        <v/>
      </c>
      <c r="BO27" s="248"/>
      <c r="BP27" s="248" t="str">
        <f t="shared" si="13"/>
        <v/>
      </c>
      <c r="BQ27" s="248"/>
      <c r="BR27" s="248"/>
      <c r="BS27" s="248" t="str">
        <f t="shared" si="14"/>
        <v/>
      </c>
      <c r="BT27" s="249"/>
      <c r="BU27" s="55"/>
      <c r="BV27" s="59"/>
      <c r="BW27" s="204"/>
      <c r="BX27" s="204"/>
      <c r="BY27" s="391"/>
      <c r="BZ27" s="391"/>
      <c r="CA27" s="391"/>
      <c r="CB27" s="391"/>
      <c r="CC27" s="391"/>
      <c r="CD27" s="391"/>
      <c r="CE27" s="392" t="s">
        <v>162</v>
      </c>
      <c r="CF27" s="393"/>
      <c r="CG27" s="394" t="str">
        <f t="shared" si="15"/>
        <v/>
      </c>
      <c r="CH27" s="395"/>
      <c r="CI27" s="395" t="str">
        <f t="shared" si="16"/>
        <v/>
      </c>
      <c r="CJ27" s="396"/>
      <c r="CK27" s="394" t="str">
        <f t="shared" si="17"/>
        <v/>
      </c>
      <c r="CL27" s="395"/>
      <c r="CM27" s="395" t="str">
        <f t="shared" si="18"/>
        <v/>
      </c>
      <c r="CN27" s="395"/>
      <c r="CO27" s="395" t="str">
        <f t="shared" si="19"/>
        <v/>
      </c>
      <c r="CP27" s="395"/>
      <c r="CQ27" s="395"/>
      <c r="CR27" s="396"/>
      <c r="CS27" s="394" t="str">
        <f t="shared" si="20"/>
        <v/>
      </c>
      <c r="CT27" s="395"/>
      <c r="CU27" s="395" t="str">
        <f t="shared" si="21"/>
        <v/>
      </c>
      <c r="CV27" s="395"/>
      <c r="CW27" s="395" t="str">
        <f t="shared" si="22"/>
        <v/>
      </c>
      <c r="CX27" s="396"/>
      <c r="CY27" s="394" t="str">
        <f t="shared" si="23"/>
        <v/>
      </c>
      <c r="CZ27" s="395"/>
      <c r="DA27" s="395" t="str">
        <f t="shared" si="24"/>
        <v/>
      </c>
      <c r="DB27" s="395"/>
      <c r="DC27" s="395"/>
      <c r="DD27" s="395" t="str">
        <f t="shared" si="25"/>
        <v/>
      </c>
      <c r="DE27" s="396"/>
      <c r="DF27" s="55"/>
      <c r="DH27" s="250" t="s">
        <v>158</v>
      </c>
      <c r="DI27" s="251"/>
      <c r="DJ27" s="251"/>
      <c r="DK27" s="251"/>
      <c r="DL27" s="251"/>
      <c r="DM27" s="251"/>
      <c r="DN27" s="251"/>
      <c r="DO27" s="251"/>
      <c r="DP27" s="251"/>
      <c r="DQ27" s="251"/>
      <c r="DR27" s="251"/>
      <c r="DS27" s="251"/>
      <c r="DT27" s="251"/>
      <c r="DU27" s="251"/>
      <c r="DV27" s="251"/>
      <c r="DW27" s="251"/>
      <c r="DX27" s="251"/>
      <c r="DY27" s="252"/>
    </row>
    <row r="28" spans="1:129" ht="31.5" customHeight="1">
      <c r="A28" s="204"/>
      <c r="B28" s="204"/>
      <c r="C28" s="243"/>
      <c r="D28" s="243"/>
      <c r="E28" s="243"/>
      <c r="F28" s="243"/>
      <c r="G28" s="243"/>
      <c r="H28" s="243"/>
      <c r="I28" s="244" t="s">
        <v>170</v>
      </c>
      <c r="J28" s="245"/>
      <c r="K28" s="247" t="str">
        <f>IF(AND(入力欄!P20&lt;=11,入力欄!P20&gt;=11),MID(入力欄!G19,入力欄!P20-10,1),"")</f>
        <v/>
      </c>
      <c r="L28" s="248"/>
      <c r="M28" s="248" t="str">
        <f>IF(AND(入力欄!P20&lt;=11,入力欄!P20&gt;=10),MID(入力欄!G19,入力欄!P20-9,1),"")</f>
        <v/>
      </c>
      <c r="N28" s="249"/>
      <c r="O28" s="247" t="str">
        <f>IF(AND(入力欄!P20&lt;=11,入力欄!P20&gt;=9),MID(入力欄!G19,入力欄!P20-8,1),"")</f>
        <v/>
      </c>
      <c r="P28" s="248"/>
      <c r="Q28" s="248" t="str">
        <f>IF(AND(入力欄!P20&lt;=11,入力欄!P20&gt;=8),MID(入力欄!G19,入力欄!P20-7,1),"")</f>
        <v/>
      </c>
      <c r="R28" s="248"/>
      <c r="S28" s="248" t="str">
        <f>IF(AND(入力欄!P20&lt;=11,入力欄!P20&gt;=7),MID(入力欄!G19,入力欄!P20-6,1),"")</f>
        <v/>
      </c>
      <c r="T28" s="248"/>
      <c r="U28" s="248"/>
      <c r="V28" s="249"/>
      <c r="W28" s="247" t="str">
        <f>IF(AND(入力欄!P20&lt;=11,入力欄!P20&gt;=6),MID(入力欄!G19,入力欄!P20-5,1),"")</f>
        <v/>
      </c>
      <c r="X28" s="248"/>
      <c r="Y28" s="248" t="str">
        <f>IF(AND(入力欄!P20&lt;=11,入力欄!P20&gt;=5),MID(入力欄!G19,入力欄!P20-4,1),"")</f>
        <v/>
      </c>
      <c r="Z28" s="248"/>
      <c r="AA28" s="248" t="str">
        <f>IF(AND(入力欄!P20&lt;=11,入力欄!P20&gt;=4),MID(入力欄!G19,入力欄!P20-3,1),"")</f>
        <v/>
      </c>
      <c r="AB28" s="249"/>
      <c r="AC28" s="247" t="str">
        <f>IF(AND(入力欄!P20&lt;=11,入力欄!P20&gt;=3),MID(入力欄!G19,入力欄!P20-2,1),"")</f>
        <v/>
      </c>
      <c r="AD28" s="248"/>
      <c r="AE28" s="248" t="str">
        <f>IF(AND(入力欄!P20&lt;=11,入力欄!P20&gt;=2),MID(入力欄!G19,入力欄!P20-1,1),"")</f>
        <v/>
      </c>
      <c r="AF28" s="248"/>
      <c r="AG28" s="248"/>
      <c r="AH28" s="248" t="str">
        <f>IF(AND(入力欄!P20&lt;=11,入力欄!P20&gt;=1),MID(入力欄!G19,入力欄!P20,1),"")</f>
        <v/>
      </c>
      <c r="AI28" s="249"/>
      <c r="AJ28" s="55"/>
      <c r="AK28" s="59"/>
      <c r="AL28" s="204"/>
      <c r="AM28" s="204"/>
      <c r="AN28" s="243"/>
      <c r="AO28" s="243"/>
      <c r="AP28" s="243"/>
      <c r="AQ28" s="243"/>
      <c r="AR28" s="243"/>
      <c r="AS28" s="243"/>
      <c r="AT28" s="244" t="s">
        <v>170</v>
      </c>
      <c r="AU28" s="245"/>
      <c r="AV28" s="247" t="str">
        <f t="shared" si="4"/>
        <v/>
      </c>
      <c r="AW28" s="248"/>
      <c r="AX28" s="248" t="str">
        <f t="shared" si="5"/>
        <v/>
      </c>
      <c r="AY28" s="249"/>
      <c r="AZ28" s="247" t="str">
        <f t="shared" si="6"/>
        <v/>
      </c>
      <c r="BA28" s="248"/>
      <c r="BB28" s="248" t="str">
        <f t="shared" si="7"/>
        <v/>
      </c>
      <c r="BC28" s="248"/>
      <c r="BD28" s="248" t="str">
        <f t="shared" si="8"/>
        <v/>
      </c>
      <c r="BE28" s="248"/>
      <c r="BF28" s="248"/>
      <c r="BG28" s="249"/>
      <c r="BH28" s="247" t="str">
        <f t="shared" si="9"/>
        <v/>
      </c>
      <c r="BI28" s="248"/>
      <c r="BJ28" s="248" t="str">
        <f t="shared" si="10"/>
        <v/>
      </c>
      <c r="BK28" s="248"/>
      <c r="BL28" s="248" t="str">
        <f t="shared" si="11"/>
        <v/>
      </c>
      <c r="BM28" s="249"/>
      <c r="BN28" s="247" t="str">
        <f t="shared" si="12"/>
        <v/>
      </c>
      <c r="BO28" s="248"/>
      <c r="BP28" s="248" t="str">
        <f t="shared" si="13"/>
        <v/>
      </c>
      <c r="BQ28" s="248"/>
      <c r="BR28" s="248"/>
      <c r="BS28" s="248" t="str">
        <f t="shared" si="14"/>
        <v/>
      </c>
      <c r="BT28" s="249"/>
      <c r="BU28" s="55"/>
      <c r="BV28" s="59"/>
      <c r="BW28" s="204"/>
      <c r="BX28" s="204"/>
      <c r="BY28" s="243"/>
      <c r="BZ28" s="243"/>
      <c r="CA28" s="243"/>
      <c r="CB28" s="243"/>
      <c r="CC28" s="243"/>
      <c r="CD28" s="243"/>
      <c r="CE28" s="244" t="s">
        <v>170</v>
      </c>
      <c r="CF28" s="245"/>
      <c r="CG28" s="247" t="str">
        <f t="shared" si="15"/>
        <v/>
      </c>
      <c r="CH28" s="248"/>
      <c r="CI28" s="248" t="str">
        <f t="shared" si="16"/>
        <v/>
      </c>
      <c r="CJ28" s="249"/>
      <c r="CK28" s="247" t="str">
        <f t="shared" si="17"/>
        <v/>
      </c>
      <c r="CL28" s="248"/>
      <c r="CM28" s="248" t="str">
        <f t="shared" si="18"/>
        <v/>
      </c>
      <c r="CN28" s="248"/>
      <c r="CO28" s="248" t="str">
        <f t="shared" si="19"/>
        <v/>
      </c>
      <c r="CP28" s="248"/>
      <c r="CQ28" s="248"/>
      <c r="CR28" s="249"/>
      <c r="CS28" s="247" t="str">
        <f t="shared" si="20"/>
        <v/>
      </c>
      <c r="CT28" s="248"/>
      <c r="CU28" s="248" t="str">
        <f t="shared" si="21"/>
        <v/>
      </c>
      <c r="CV28" s="248"/>
      <c r="CW28" s="248" t="str">
        <f t="shared" si="22"/>
        <v/>
      </c>
      <c r="CX28" s="249"/>
      <c r="CY28" s="247" t="str">
        <f t="shared" si="23"/>
        <v/>
      </c>
      <c r="CZ28" s="248"/>
      <c r="DA28" s="248" t="str">
        <f t="shared" si="24"/>
        <v/>
      </c>
      <c r="DB28" s="248"/>
      <c r="DC28" s="248"/>
      <c r="DD28" s="248" t="str">
        <f t="shared" si="25"/>
        <v/>
      </c>
      <c r="DE28" s="249"/>
      <c r="DF28" s="55"/>
      <c r="DH28" s="253"/>
      <c r="DI28" s="251"/>
      <c r="DJ28" s="251"/>
      <c r="DK28" s="251"/>
      <c r="DL28" s="251"/>
      <c r="DM28" s="251"/>
      <c r="DN28" s="251"/>
      <c r="DO28" s="251"/>
      <c r="DP28" s="251"/>
      <c r="DQ28" s="251"/>
      <c r="DR28" s="251"/>
      <c r="DS28" s="251"/>
      <c r="DT28" s="251"/>
      <c r="DU28" s="251"/>
      <c r="DV28" s="251"/>
      <c r="DW28" s="251"/>
      <c r="DX28" s="251"/>
      <c r="DY28" s="252"/>
    </row>
    <row r="29" spans="1:129" ht="31.5" customHeight="1">
      <c r="A29" s="204"/>
      <c r="B29" s="204"/>
      <c r="C29" s="243"/>
      <c r="D29" s="243"/>
      <c r="E29" s="243"/>
      <c r="F29" s="243"/>
      <c r="G29" s="243"/>
      <c r="H29" s="243"/>
      <c r="I29" s="244" t="s">
        <v>185</v>
      </c>
      <c r="J29" s="245"/>
      <c r="K29" s="247" t="str">
        <f>IF(AND(入力欄!P21&lt;=11,入力欄!P21&gt;=11),MID(入力欄!G20,入力欄!P21-10,1),"")</f>
        <v/>
      </c>
      <c r="L29" s="248"/>
      <c r="M29" s="248" t="str">
        <f>IF(AND(入力欄!P21&lt;=11,入力欄!P21&gt;=10),MID(入力欄!G20,入力欄!P21-9,1),"")</f>
        <v/>
      </c>
      <c r="N29" s="249"/>
      <c r="O29" s="247" t="str">
        <f>IF(AND(入力欄!P21&lt;=11,入力欄!P21&gt;=9),MID(入力欄!G20,入力欄!P21-8,1),"")</f>
        <v/>
      </c>
      <c r="P29" s="248"/>
      <c r="Q29" s="248" t="str">
        <f>IF(AND(入力欄!P21&lt;=11,入力欄!P21&gt;=8),MID(入力欄!G20,入力欄!P21-7,1),"")</f>
        <v/>
      </c>
      <c r="R29" s="248"/>
      <c r="S29" s="248" t="str">
        <f>IF(AND(入力欄!P21&lt;=11,入力欄!P21&gt;=7),MID(入力欄!G20,入力欄!P21-6,1),"")</f>
        <v/>
      </c>
      <c r="T29" s="248"/>
      <c r="U29" s="248"/>
      <c r="V29" s="249"/>
      <c r="W29" s="247" t="str">
        <f>IF(AND(入力欄!P21&lt;=11,入力欄!P21&gt;=6),MID(入力欄!G20,入力欄!P21-5,1),"")</f>
        <v/>
      </c>
      <c r="X29" s="248"/>
      <c r="Y29" s="248" t="str">
        <f>IF(AND(入力欄!P21&lt;=11,入力欄!P21&gt;=5),MID(入力欄!G20,入力欄!P21-4,1),"")</f>
        <v/>
      </c>
      <c r="Z29" s="248"/>
      <c r="AA29" s="248" t="str">
        <f>IF(AND(入力欄!P21&lt;=11,入力欄!P21&gt;=4),MID(入力欄!G20,入力欄!P21-3,1),"")</f>
        <v/>
      </c>
      <c r="AB29" s="249"/>
      <c r="AC29" s="247" t="str">
        <f>IF(AND(入力欄!P21&lt;=11,入力欄!P21&gt;=3),MID(入力欄!G20,入力欄!P21-2,1),"")</f>
        <v/>
      </c>
      <c r="AD29" s="248"/>
      <c r="AE29" s="248" t="str">
        <f>IF(AND(入力欄!P21&lt;=11,入力欄!P21&gt;=2),MID(入力欄!G20,入力欄!P21-1,1),"")</f>
        <v/>
      </c>
      <c r="AF29" s="248"/>
      <c r="AG29" s="248"/>
      <c r="AH29" s="248" t="str">
        <f>IF(AND(入力欄!P21&lt;=11,入力欄!P21&gt;=1),MID(入力欄!G20,入力欄!P21,1),"")</f>
        <v/>
      </c>
      <c r="AI29" s="249"/>
      <c r="AJ29" s="55"/>
      <c r="AK29" s="59"/>
      <c r="AL29" s="204"/>
      <c r="AM29" s="204"/>
      <c r="AN29" s="243"/>
      <c r="AO29" s="243"/>
      <c r="AP29" s="243"/>
      <c r="AQ29" s="243"/>
      <c r="AR29" s="243"/>
      <c r="AS29" s="243"/>
      <c r="AT29" s="244" t="s">
        <v>185</v>
      </c>
      <c r="AU29" s="245"/>
      <c r="AV29" s="247" t="str">
        <f t="shared" si="4"/>
        <v/>
      </c>
      <c r="AW29" s="248"/>
      <c r="AX29" s="248" t="str">
        <f t="shared" si="5"/>
        <v/>
      </c>
      <c r="AY29" s="249"/>
      <c r="AZ29" s="247" t="str">
        <f t="shared" si="6"/>
        <v/>
      </c>
      <c r="BA29" s="248"/>
      <c r="BB29" s="248" t="str">
        <f t="shared" si="7"/>
        <v/>
      </c>
      <c r="BC29" s="248"/>
      <c r="BD29" s="248" t="str">
        <f t="shared" si="8"/>
        <v/>
      </c>
      <c r="BE29" s="248"/>
      <c r="BF29" s="248"/>
      <c r="BG29" s="249"/>
      <c r="BH29" s="247" t="str">
        <f t="shared" si="9"/>
        <v/>
      </c>
      <c r="BI29" s="248"/>
      <c r="BJ29" s="248" t="str">
        <f t="shared" si="10"/>
        <v/>
      </c>
      <c r="BK29" s="248"/>
      <c r="BL29" s="248" t="str">
        <f t="shared" si="11"/>
        <v/>
      </c>
      <c r="BM29" s="249"/>
      <c r="BN29" s="247" t="str">
        <f t="shared" si="12"/>
        <v/>
      </c>
      <c r="BO29" s="248"/>
      <c r="BP29" s="248" t="str">
        <f t="shared" si="13"/>
        <v/>
      </c>
      <c r="BQ29" s="248"/>
      <c r="BR29" s="248"/>
      <c r="BS29" s="248" t="str">
        <f t="shared" si="14"/>
        <v/>
      </c>
      <c r="BT29" s="249"/>
      <c r="BU29" s="55"/>
      <c r="BV29" s="59"/>
      <c r="BW29" s="204"/>
      <c r="BX29" s="204"/>
      <c r="BY29" s="243"/>
      <c r="BZ29" s="243"/>
      <c r="CA29" s="243"/>
      <c r="CB29" s="243"/>
      <c r="CC29" s="243"/>
      <c r="CD29" s="243"/>
      <c r="CE29" s="244" t="s">
        <v>185</v>
      </c>
      <c r="CF29" s="245"/>
      <c r="CG29" s="247" t="str">
        <f t="shared" si="15"/>
        <v/>
      </c>
      <c r="CH29" s="248"/>
      <c r="CI29" s="248" t="str">
        <f t="shared" si="16"/>
        <v/>
      </c>
      <c r="CJ29" s="249"/>
      <c r="CK29" s="247" t="str">
        <f t="shared" si="17"/>
        <v/>
      </c>
      <c r="CL29" s="248"/>
      <c r="CM29" s="248" t="str">
        <f t="shared" si="18"/>
        <v/>
      </c>
      <c r="CN29" s="248"/>
      <c r="CO29" s="248" t="str">
        <f t="shared" si="19"/>
        <v/>
      </c>
      <c r="CP29" s="248"/>
      <c r="CQ29" s="248"/>
      <c r="CR29" s="249"/>
      <c r="CS29" s="247" t="str">
        <f t="shared" si="20"/>
        <v/>
      </c>
      <c r="CT29" s="248"/>
      <c r="CU29" s="248" t="str">
        <f t="shared" si="21"/>
        <v/>
      </c>
      <c r="CV29" s="248"/>
      <c r="CW29" s="248" t="str">
        <f t="shared" si="22"/>
        <v/>
      </c>
      <c r="CX29" s="249"/>
      <c r="CY29" s="247" t="str">
        <f t="shared" si="23"/>
        <v/>
      </c>
      <c r="CZ29" s="248"/>
      <c r="DA29" s="248" t="str">
        <f t="shared" si="24"/>
        <v/>
      </c>
      <c r="DB29" s="248"/>
      <c r="DC29" s="248"/>
      <c r="DD29" s="248" t="str">
        <f t="shared" si="25"/>
        <v/>
      </c>
      <c r="DE29" s="249"/>
      <c r="DF29" s="55"/>
      <c r="DH29" s="60"/>
      <c r="DI29" s="254" t="s">
        <v>299</v>
      </c>
      <c r="DJ29" s="255"/>
      <c r="DK29" s="255"/>
      <c r="DL29" s="255"/>
      <c r="DM29" s="255"/>
      <c r="DN29" s="255"/>
      <c r="DO29" s="256"/>
      <c r="DP29" s="61"/>
      <c r="DQ29" s="61"/>
      <c r="DR29" s="61"/>
      <c r="DS29" s="61"/>
      <c r="DT29" s="61"/>
      <c r="DU29" s="61"/>
      <c r="DV29" s="61"/>
      <c r="DW29" s="61"/>
      <c r="DX29" s="61"/>
      <c r="DY29" s="62"/>
    </row>
    <row r="30" spans="1:129" ht="31.5" customHeight="1">
      <c r="A30" s="204"/>
      <c r="B30" s="204"/>
      <c r="C30" s="243"/>
      <c r="D30" s="243"/>
      <c r="E30" s="243"/>
      <c r="F30" s="243"/>
      <c r="G30" s="243"/>
      <c r="H30" s="243"/>
      <c r="I30" s="244" t="s">
        <v>190</v>
      </c>
      <c r="J30" s="245"/>
      <c r="K30" s="247" t="str">
        <f>IF(AND(入力欄!P22&lt;=11,入力欄!P22&gt;=11),MID(入力欄!G21,入力欄!P22-10,1),"")</f>
        <v/>
      </c>
      <c r="L30" s="248"/>
      <c r="M30" s="248" t="str">
        <f>IF(AND(入力欄!P22&lt;=11,入力欄!P22&gt;=10),MID(入力欄!G21,入力欄!P22-9,1),"")</f>
        <v/>
      </c>
      <c r="N30" s="249"/>
      <c r="O30" s="247" t="str">
        <f>IF(AND(入力欄!P22&lt;=11,入力欄!P22&gt;=9),MID(入力欄!G21,入力欄!P22-8,1),"")</f>
        <v/>
      </c>
      <c r="P30" s="248"/>
      <c r="Q30" s="248" t="str">
        <f>IF(AND(入力欄!P22&lt;=11,入力欄!P22&gt;=8),MID(入力欄!G21,入力欄!P22-7,1),"")</f>
        <v/>
      </c>
      <c r="R30" s="248"/>
      <c r="S30" s="248" t="str">
        <f>IF(AND(入力欄!P22&lt;=11,入力欄!P22&gt;=7),MID(入力欄!G21,入力欄!P22-6,1),"")</f>
        <v/>
      </c>
      <c r="T30" s="248"/>
      <c r="U30" s="248"/>
      <c r="V30" s="249"/>
      <c r="W30" s="247" t="str">
        <f>IF(AND(入力欄!P22&lt;=11,入力欄!P22&gt;=6),MID(入力欄!G21,入力欄!P22-5,1),"")</f>
        <v/>
      </c>
      <c r="X30" s="248"/>
      <c r="Y30" s="248" t="str">
        <f>IF(AND(入力欄!P22&lt;=11,入力欄!P22&gt;=5),MID(入力欄!G21,入力欄!P22-4,1),"")</f>
        <v/>
      </c>
      <c r="Z30" s="248"/>
      <c r="AA30" s="248" t="str">
        <f>IF(AND(入力欄!P22&lt;=11,入力欄!P22&gt;=4),MID(入力欄!G21,入力欄!P22-3,1),"")</f>
        <v/>
      </c>
      <c r="AB30" s="249"/>
      <c r="AC30" s="247" t="str">
        <f>IF(AND(入力欄!P22&lt;=11,入力欄!P22&gt;=3),MID(入力欄!G21,入力欄!P22-2,1),"")</f>
        <v/>
      </c>
      <c r="AD30" s="248"/>
      <c r="AE30" s="248" t="str">
        <f>IF(AND(入力欄!P22&lt;=11,入力欄!P22&gt;=2),MID(入力欄!G21,入力欄!P22-1,1),"")</f>
        <v/>
      </c>
      <c r="AF30" s="248"/>
      <c r="AG30" s="248"/>
      <c r="AH30" s="248" t="str">
        <f>IF(AND(入力欄!P22&lt;=11,入力欄!P22&gt;=1),MID(入力欄!G21,入力欄!P22,1),"")</f>
        <v/>
      </c>
      <c r="AI30" s="249"/>
      <c r="AJ30" s="55"/>
      <c r="AK30" s="59"/>
      <c r="AL30" s="204"/>
      <c r="AM30" s="204"/>
      <c r="AN30" s="243"/>
      <c r="AO30" s="243"/>
      <c r="AP30" s="243"/>
      <c r="AQ30" s="243"/>
      <c r="AR30" s="243"/>
      <c r="AS30" s="243"/>
      <c r="AT30" s="244" t="s">
        <v>190</v>
      </c>
      <c r="AU30" s="245"/>
      <c r="AV30" s="247" t="str">
        <f t="shared" si="4"/>
        <v/>
      </c>
      <c r="AW30" s="248"/>
      <c r="AX30" s="248" t="str">
        <f t="shared" si="5"/>
        <v/>
      </c>
      <c r="AY30" s="249"/>
      <c r="AZ30" s="247" t="str">
        <f t="shared" si="6"/>
        <v/>
      </c>
      <c r="BA30" s="248"/>
      <c r="BB30" s="248" t="str">
        <f t="shared" si="7"/>
        <v/>
      </c>
      <c r="BC30" s="248"/>
      <c r="BD30" s="248" t="str">
        <f t="shared" si="8"/>
        <v/>
      </c>
      <c r="BE30" s="248"/>
      <c r="BF30" s="248"/>
      <c r="BG30" s="249"/>
      <c r="BH30" s="247" t="str">
        <f t="shared" si="9"/>
        <v/>
      </c>
      <c r="BI30" s="248"/>
      <c r="BJ30" s="248" t="str">
        <f t="shared" si="10"/>
        <v/>
      </c>
      <c r="BK30" s="248"/>
      <c r="BL30" s="248" t="str">
        <f t="shared" si="11"/>
        <v/>
      </c>
      <c r="BM30" s="249"/>
      <c r="BN30" s="247" t="str">
        <f t="shared" si="12"/>
        <v/>
      </c>
      <c r="BO30" s="248"/>
      <c r="BP30" s="248" t="str">
        <f t="shared" si="13"/>
        <v/>
      </c>
      <c r="BQ30" s="248"/>
      <c r="BR30" s="248"/>
      <c r="BS30" s="248" t="str">
        <f t="shared" si="14"/>
        <v/>
      </c>
      <c r="BT30" s="249"/>
      <c r="BU30" s="55"/>
      <c r="BV30" s="59"/>
      <c r="BW30" s="204"/>
      <c r="BX30" s="204"/>
      <c r="BY30" s="243"/>
      <c r="BZ30" s="243"/>
      <c r="CA30" s="243"/>
      <c r="CB30" s="243"/>
      <c r="CC30" s="243"/>
      <c r="CD30" s="243"/>
      <c r="CE30" s="244" t="s">
        <v>190</v>
      </c>
      <c r="CF30" s="245"/>
      <c r="CG30" s="247" t="str">
        <f t="shared" si="15"/>
        <v/>
      </c>
      <c r="CH30" s="248"/>
      <c r="CI30" s="248" t="str">
        <f t="shared" si="16"/>
        <v/>
      </c>
      <c r="CJ30" s="249"/>
      <c r="CK30" s="247" t="str">
        <f t="shared" si="17"/>
        <v/>
      </c>
      <c r="CL30" s="248"/>
      <c r="CM30" s="248" t="str">
        <f t="shared" si="18"/>
        <v/>
      </c>
      <c r="CN30" s="248"/>
      <c r="CO30" s="248" t="str">
        <f t="shared" si="19"/>
        <v/>
      </c>
      <c r="CP30" s="248"/>
      <c r="CQ30" s="248"/>
      <c r="CR30" s="249"/>
      <c r="CS30" s="247" t="str">
        <f t="shared" si="20"/>
        <v/>
      </c>
      <c r="CT30" s="248"/>
      <c r="CU30" s="248" t="str">
        <f t="shared" si="21"/>
        <v/>
      </c>
      <c r="CV30" s="248"/>
      <c r="CW30" s="248" t="str">
        <f t="shared" si="22"/>
        <v/>
      </c>
      <c r="CX30" s="249"/>
      <c r="CY30" s="247" t="str">
        <f t="shared" si="23"/>
        <v/>
      </c>
      <c r="CZ30" s="248"/>
      <c r="DA30" s="248" t="str">
        <f t="shared" si="24"/>
        <v/>
      </c>
      <c r="DB30" s="248"/>
      <c r="DC30" s="248"/>
      <c r="DD30" s="248" t="str">
        <f t="shared" si="25"/>
        <v/>
      </c>
      <c r="DE30" s="249"/>
      <c r="DF30" s="55"/>
      <c r="DH30" s="250" t="s">
        <v>160</v>
      </c>
      <c r="DI30" s="251"/>
      <c r="DJ30" s="251"/>
      <c r="DK30" s="251"/>
      <c r="DL30" s="251"/>
      <c r="DM30" s="251"/>
      <c r="DN30" s="251"/>
      <c r="DO30" s="251"/>
      <c r="DP30" s="251"/>
      <c r="DQ30" s="251"/>
      <c r="DR30" s="251"/>
      <c r="DS30" s="251"/>
      <c r="DT30" s="251"/>
      <c r="DU30" s="251"/>
      <c r="DV30" s="251"/>
      <c r="DW30" s="251"/>
      <c r="DX30" s="251"/>
      <c r="DY30" s="252"/>
    </row>
    <row r="31" spans="1:129" ht="31.5" customHeight="1" thickBot="1">
      <c r="A31" s="204"/>
      <c r="B31" s="204"/>
      <c r="C31" s="243"/>
      <c r="D31" s="243"/>
      <c r="E31" s="243"/>
      <c r="F31" s="243"/>
      <c r="G31" s="243"/>
      <c r="H31" s="243"/>
      <c r="I31" s="244" t="s">
        <v>199</v>
      </c>
      <c r="J31" s="245"/>
      <c r="K31" s="238" t="str">
        <f>IF(AND(入力欄!P23&lt;=11,入力欄!P23&gt;=11),MID(入力欄!G22,入力欄!P23-10,1),"")</f>
        <v/>
      </c>
      <c r="L31" s="239"/>
      <c r="M31" s="239" t="str">
        <f>IF(AND(入力欄!P23&lt;=11,入力欄!P23&gt;=10),MID(入力欄!G22,入力欄!P23-9,1),"")</f>
        <v/>
      </c>
      <c r="N31" s="240"/>
      <c r="O31" s="238" t="str">
        <f>IF(AND(入力欄!P23&lt;=11,入力欄!P23&gt;=9),MID(入力欄!G22,入力欄!P23-8,1),"")</f>
        <v/>
      </c>
      <c r="P31" s="239"/>
      <c r="Q31" s="239" t="str">
        <f>IF(AND(入力欄!P23&lt;=11,入力欄!P23&gt;=8),MID(入力欄!G22,入力欄!P23-7,1),"")</f>
        <v/>
      </c>
      <c r="R31" s="239"/>
      <c r="S31" s="239" t="str">
        <f>IF(AND(入力欄!P23&lt;=11,入力欄!P23&gt;=7),MID(入力欄!G22,入力欄!P23-6,1),"")</f>
        <v/>
      </c>
      <c r="T31" s="239"/>
      <c r="U31" s="239"/>
      <c r="V31" s="240"/>
      <c r="W31" s="238" t="str">
        <f>IF(AND(入力欄!P23&lt;=11,入力欄!P23&gt;=6),MID(入力欄!G22,入力欄!P23-5,1),"")</f>
        <v/>
      </c>
      <c r="X31" s="239"/>
      <c r="Y31" s="239" t="str">
        <f>IF(AND(入力欄!P23&lt;=11,入力欄!P23&gt;=5),MID(入力欄!G22,入力欄!P23-4,1),"")</f>
        <v/>
      </c>
      <c r="Z31" s="239"/>
      <c r="AA31" s="239" t="str">
        <f>IF(AND(入力欄!P23&lt;=11,入力欄!P23&gt;=4),MID(入力欄!G22,入力欄!P23-3,1),"")</f>
        <v/>
      </c>
      <c r="AB31" s="240"/>
      <c r="AC31" s="238" t="str">
        <f>IF(AND(入力欄!P23&lt;=11,入力欄!P23&gt;=3),MID(入力欄!G22,入力欄!P23-2,1),"")</f>
        <v/>
      </c>
      <c r="AD31" s="239"/>
      <c r="AE31" s="239" t="str">
        <f>IF(AND(入力欄!P23&lt;=11,入力欄!P23&gt;=2),MID(入力欄!G22,入力欄!P23-1,1),"")</f>
        <v/>
      </c>
      <c r="AF31" s="239"/>
      <c r="AG31" s="239"/>
      <c r="AH31" s="239" t="str">
        <f>IF(AND(入力欄!P23&lt;=11,入力欄!P23&gt;=1),MID(入力欄!G22,入力欄!P23,1),"")</f>
        <v/>
      </c>
      <c r="AI31" s="240"/>
      <c r="AJ31" s="55"/>
      <c r="AK31" s="59"/>
      <c r="AL31" s="204"/>
      <c r="AM31" s="204"/>
      <c r="AN31" s="243"/>
      <c r="AO31" s="243"/>
      <c r="AP31" s="243"/>
      <c r="AQ31" s="243"/>
      <c r="AR31" s="243"/>
      <c r="AS31" s="243"/>
      <c r="AT31" s="235" t="s">
        <v>199</v>
      </c>
      <c r="AU31" s="246"/>
      <c r="AV31" s="238" t="str">
        <f t="shared" si="4"/>
        <v/>
      </c>
      <c r="AW31" s="239"/>
      <c r="AX31" s="239" t="str">
        <f t="shared" si="5"/>
        <v/>
      </c>
      <c r="AY31" s="240"/>
      <c r="AZ31" s="238" t="str">
        <f t="shared" si="6"/>
        <v/>
      </c>
      <c r="BA31" s="239"/>
      <c r="BB31" s="239" t="str">
        <f t="shared" si="7"/>
        <v/>
      </c>
      <c r="BC31" s="239"/>
      <c r="BD31" s="239" t="str">
        <f t="shared" si="8"/>
        <v/>
      </c>
      <c r="BE31" s="239"/>
      <c r="BF31" s="239"/>
      <c r="BG31" s="240"/>
      <c r="BH31" s="238" t="str">
        <f t="shared" si="9"/>
        <v/>
      </c>
      <c r="BI31" s="239"/>
      <c r="BJ31" s="239" t="str">
        <f t="shared" si="10"/>
        <v/>
      </c>
      <c r="BK31" s="239"/>
      <c r="BL31" s="239" t="str">
        <f t="shared" si="11"/>
        <v/>
      </c>
      <c r="BM31" s="240"/>
      <c r="BN31" s="238" t="str">
        <f t="shared" si="12"/>
        <v/>
      </c>
      <c r="BO31" s="239"/>
      <c r="BP31" s="239" t="str">
        <f t="shared" si="13"/>
        <v/>
      </c>
      <c r="BQ31" s="239"/>
      <c r="BR31" s="239"/>
      <c r="BS31" s="239" t="str">
        <f t="shared" si="14"/>
        <v/>
      </c>
      <c r="BT31" s="240"/>
      <c r="BU31" s="55"/>
      <c r="BV31" s="59"/>
      <c r="BW31" s="204"/>
      <c r="BX31" s="204"/>
      <c r="BY31" s="243"/>
      <c r="BZ31" s="243"/>
      <c r="CA31" s="243"/>
      <c r="CB31" s="243"/>
      <c r="CC31" s="243"/>
      <c r="CD31" s="243"/>
      <c r="CE31" s="244" t="s">
        <v>199</v>
      </c>
      <c r="CF31" s="245"/>
      <c r="CG31" s="238" t="str">
        <f t="shared" si="15"/>
        <v/>
      </c>
      <c r="CH31" s="239"/>
      <c r="CI31" s="239" t="str">
        <f t="shared" si="16"/>
        <v/>
      </c>
      <c r="CJ31" s="240"/>
      <c r="CK31" s="238" t="str">
        <f t="shared" si="17"/>
        <v/>
      </c>
      <c r="CL31" s="239"/>
      <c r="CM31" s="239" t="str">
        <f t="shared" si="18"/>
        <v/>
      </c>
      <c r="CN31" s="239"/>
      <c r="CO31" s="239" t="str">
        <f t="shared" si="19"/>
        <v/>
      </c>
      <c r="CP31" s="239"/>
      <c r="CQ31" s="239"/>
      <c r="CR31" s="240"/>
      <c r="CS31" s="238" t="str">
        <f t="shared" si="20"/>
        <v/>
      </c>
      <c r="CT31" s="239"/>
      <c r="CU31" s="239" t="str">
        <f t="shared" si="21"/>
        <v/>
      </c>
      <c r="CV31" s="239"/>
      <c r="CW31" s="239" t="str">
        <f t="shared" si="22"/>
        <v/>
      </c>
      <c r="CX31" s="240"/>
      <c r="CY31" s="238" t="str">
        <f t="shared" si="23"/>
        <v/>
      </c>
      <c r="CZ31" s="239"/>
      <c r="DA31" s="239" t="str">
        <f t="shared" si="24"/>
        <v/>
      </c>
      <c r="DB31" s="239"/>
      <c r="DC31" s="239"/>
      <c r="DD31" s="239" t="str">
        <f t="shared" si="25"/>
        <v/>
      </c>
      <c r="DE31" s="240"/>
      <c r="DF31" s="55"/>
      <c r="DH31" s="253"/>
      <c r="DI31" s="251"/>
      <c r="DJ31" s="251"/>
      <c r="DK31" s="251"/>
      <c r="DL31" s="251"/>
      <c r="DM31" s="251"/>
      <c r="DN31" s="251"/>
      <c r="DO31" s="251"/>
      <c r="DP31" s="251"/>
      <c r="DQ31" s="251"/>
      <c r="DR31" s="251"/>
      <c r="DS31" s="251"/>
      <c r="DT31" s="251"/>
      <c r="DU31" s="251"/>
      <c r="DV31" s="251"/>
      <c r="DW31" s="251"/>
      <c r="DX31" s="251"/>
      <c r="DY31" s="252"/>
    </row>
    <row r="32" spans="1:129" ht="31.5" customHeight="1" thickBot="1">
      <c r="A32" s="260"/>
      <c r="B32" s="260"/>
      <c r="C32" s="234"/>
      <c r="D32" s="234"/>
      <c r="E32" s="234"/>
      <c r="F32" s="234"/>
      <c r="G32" s="234"/>
      <c r="H32" s="234"/>
      <c r="I32" s="235" t="s">
        <v>207</v>
      </c>
      <c r="J32" s="236"/>
      <c r="K32" s="237" t="str">
        <f>IF(AND(入力欄!P24&lt;=11,入力欄!P24&gt;=11),MID(入力欄!G23,入力欄!P24-10,1),"")</f>
        <v/>
      </c>
      <c r="L32" s="199"/>
      <c r="M32" s="199" t="str">
        <f>IF(AND(入力欄!P24&lt;=11,入力欄!P24&gt;=10),MID(入力欄!G23,入力欄!P24-9,1),"")</f>
        <v/>
      </c>
      <c r="N32" s="200"/>
      <c r="O32" s="198" t="str">
        <f>IF(AND(入力欄!P24&lt;=11,入力欄!P24&gt;=9),MID(入力欄!G23,入力欄!P24-8,1),"")</f>
        <v/>
      </c>
      <c r="P32" s="199"/>
      <c r="Q32" s="199" t="str">
        <f>IF(AND(入力欄!P24&lt;=11,入力欄!P24&gt;=8),MID(入力欄!G23,入力欄!P24-7,1),"")</f>
        <v/>
      </c>
      <c r="R32" s="199"/>
      <c r="S32" s="199" t="str">
        <f>IF(AND(入力欄!P24&lt;=11,入力欄!P24&gt;=7),MID(入力欄!G23,入力欄!P24-6,1),"")</f>
        <v/>
      </c>
      <c r="T32" s="199"/>
      <c r="U32" s="199"/>
      <c r="V32" s="200"/>
      <c r="W32" s="198" t="str">
        <f>IF(AND(入力欄!P24&lt;=11,入力欄!P24&gt;=6),MID(入力欄!G23,入力欄!P24-5,1),"")</f>
        <v/>
      </c>
      <c r="X32" s="199"/>
      <c r="Y32" s="199" t="str">
        <f>IF(AND(入力欄!P24&lt;=11,入力欄!P24&gt;=5),MID(入力欄!G23,入力欄!P24-4,1),"")</f>
        <v/>
      </c>
      <c r="Z32" s="199"/>
      <c r="AA32" s="199" t="str">
        <f>IF(AND(入力欄!P24&lt;=11,入力欄!P24&gt;=4),MID(入力欄!G23,入力欄!P24-3,1),"")</f>
        <v/>
      </c>
      <c r="AB32" s="200"/>
      <c r="AC32" s="198" t="str">
        <f>IF(AND(入力欄!P24&lt;=11,入力欄!P24&gt;=3),MID(入力欄!G23,入力欄!P24-2,1),"")</f>
        <v/>
      </c>
      <c r="AD32" s="199"/>
      <c r="AE32" s="199" t="str">
        <f>IF(AND(入力欄!P24&lt;=11,入力欄!P24&gt;=2),MID(入力欄!G23,入力欄!P24-1,1),"")</f>
        <v/>
      </c>
      <c r="AF32" s="199"/>
      <c r="AG32" s="199"/>
      <c r="AH32" s="199" t="str">
        <f>IF(入力欄!G23=0,"",IF(AND(入力欄!P24&lt;=11,入力欄!P24&gt;=1),MID(入力欄!G23,入力欄!P24,1),""))</f>
        <v/>
      </c>
      <c r="AI32" s="201"/>
      <c r="AJ32" s="55"/>
      <c r="AK32" s="59"/>
      <c r="AL32" s="260"/>
      <c r="AM32" s="260"/>
      <c r="AN32" s="234"/>
      <c r="AO32" s="234"/>
      <c r="AP32" s="234"/>
      <c r="AQ32" s="234"/>
      <c r="AR32" s="234"/>
      <c r="AS32" s="241"/>
      <c r="AT32" s="242" t="s">
        <v>207</v>
      </c>
      <c r="AU32" s="203"/>
      <c r="AV32" s="198" t="str">
        <f t="shared" si="4"/>
        <v/>
      </c>
      <c r="AW32" s="199"/>
      <c r="AX32" s="199" t="str">
        <f t="shared" si="5"/>
        <v/>
      </c>
      <c r="AY32" s="200"/>
      <c r="AZ32" s="198" t="str">
        <f t="shared" si="6"/>
        <v/>
      </c>
      <c r="BA32" s="199"/>
      <c r="BB32" s="199" t="str">
        <f t="shared" si="7"/>
        <v/>
      </c>
      <c r="BC32" s="199"/>
      <c r="BD32" s="199" t="str">
        <f t="shared" si="8"/>
        <v/>
      </c>
      <c r="BE32" s="199"/>
      <c r="BF32" s="199"/>
      <c r="BG32" s="200"/>
      <c r="BH32" s="198" t="str">
        <f t="shared" si="9"/>
        <v/>
      </c>
      <c r="BI32" s="199"/>
      <c r="BJ32" s="199" t="str">
        <f t="shared" si="10"/>
        <v/>
      </c>
      <c r="BK32" s="199"/>
      <c r="BL32" s="199" t="str">
        <f t="shared" si="11"/>
        <v/>
      </c>
      <c r="BM32" s="200"/>
      <c r="BN32" s="198" t="str">
        <f t="shared" si="12"/>
        <v/>
      </c>
      <c r="BO32" s="199"/>
      <c r="BP32" s="199" t="str">
        <f t="shared" si="13"/>
        <v/>
      </c>
      <c r="BQ32" s="199"/>
      <c r="BR32" s="199"/>
      <c r="BS32" s="199" t="str">
        <f t="shared" si="14"/>
        <v/>
      </c>
      <c r="BT32" s="201"/>
      <c r="BU32" s="55"/>
      <c r="BV32" s="59"/>
      <c r="BW32" s="260"/>
      <c r="BX32" s="260"/>
      <c r="BY32" s="234"/>
      <c r="BZ32" s="234"/>
      <c r="CA32" s="234"/>
      <c r="CB32" s="234"/>
      <c r="CC32" s="234"/>
      <c r="CD32" s="234"/>
      <c r="CE32" s="235" t="s">
        <v>207</v>
      </c>
      <c r="CF32" s="236"/>
      <c r="CG32" s="237" t="str">
        <f t="shared" si="15"/>
        <v/>
      </c>
      <c r="CH32" s="199"/>
      <c r="CI32" s="199" t="str">
        <f t="shared" si="16"/>
        <v/>
      </c>
      <c r="CJ32" s="200"/>
      <c r="CK32" s="198" t="str">
        <f t="shared" si="17"/>
        <v/>
      </c>
      <c r="CL32" s="199"/>
      <c r="CM32" s="199" t="str">
        <f t="shared" si="18"/>
        <v/>
      </c>
      <c r="CN32" s="199"/>
      <c r="CO32" s="199" t="str">
        <f t="shared" si="19"/>
        <v/>
      </c>
      <c r="CP32" s="199"/>
      <c r="CQ32" s="199"/>
      <c r="CR32" s="200"/>
      <c r="CS32" s="198" t="str">
        <f t="shared" si="20"/>
        <v/>
      </c>
      <c r="CT32" s="199"/>
      <c r="CU32" s="199" t="str">
        <f t="shared" si="21"/>
        <v/>
      </c>
      <c r="CV32" s="199"/>
      <c r="CW32" s="199" t="str">
        <f t="shared" si="22"/>
        <v/>
      </c>
      <c r="CX32" s="200"/>
      <c r="CY32" s="198" t="str">
        <f t="shared" si="23"/>
        <v/>
      </c>
      <c r="CZ32" s="199"/>
      <c r="DA32" s="199" t="str">
        <f t="shared" si="24"/>
        <v/>
      </c>
      <c r="DB32" s="199"/>
      <c r="DC32" s="199"/>
      <c r="DD32" s="199" t="str">
        <f t="shared" si="25"/>
        <v/>
      </c>
      <c r="DE32" s="201"/>
      <c r="DF32" s="55"/>
      <c r="DH32" s="253"/>
      <c r="DI32" s="251"/>
      <c r="DJ32" s="251"/>
      <c r="DK32" s="251"/>
      <c r="DL32" s="251"/>
      <c r="DM32" s="251"/>
      <c r="DN32" s="251"/>
      <c r="DO32" s="251"/>
      <c r="DP32" s="251"/>
      <c r="DQ32" s="251"/>
      <c r="DR32" s="251"/>
      <c r="DS32" s="251"/>
      <c r="DT32" s="251"/>
      <c r="DU32" s="251"/>
      <c r="DV32" s="251"/>
      <c r="DW32" s="251"/>
      <c r="DX32" s="251"/>
      <c r="DY32" s="252"/>
    </row>
    <row r="33" spans="1:129" ht="31.5" customHeight="1" thickBot="1">
      <c r="A33" s="232"/>
      <c r="B33" s="233"/>
      <c r="C33" s="233"/>
      <c r="D33" s="233"/>
      <c r="E33" s="233"/>
      <c r="F33" s="233"/>
      <c r="G33" s="233"/>
      <c r="H33" s="233"/>
      <c r="I33" s="202" t="s">
        <v>216</v>
      </c>
      <c r="J33" s="203"/>
      <c r="K33" s="198" t="str">
        <f>IF(AND(入力欄!P25&lt;=11,入力欄!P25&gt;=11),MID(入力欄!G24,入力欄!P25-10,1),"")</f>
        <v/>
      </c>
      <c r="L33" s="199"/>
      <c r="M33" s="199" t="str">
        <f>IF(AND(入力欄!P25&lt;=11,入力欄!P25&gt;=10),MID(入力欄!G24,入力欄!P25-9,1),"")</f>
        <v/>
      </c>
      <c r="N33" s="200"/>
      <c r="O33" s="198" t="str">
        <f>IF(AND(入力欄!P25&lt;=11,入力欄!P25&gt;=9),MID(入力欄!G24,入力欄!P25-8,1),"")</f>
        <v/>
      </c>
      <c r="P33" s="199"/>
      <c r="Q33" s="199" t="str">
        <f>IF(AND(入力欄!P25&lt;=11,入力欄!P25&gt;=8),MID(入力欄!G24,入力欄!P25-7,1),"")</f>
        <v/>
      </c>
      <c r="R33" s="199"/>
      <c r="S33" s="199" t="str">
        <f>IF(AND(入力欄!P25&lt;=11,入力欄!P25&gt;=7),MID(入力欄!G24,入力欄!P25-6,1),"")</f>
        <v/>
      </c>
      <c r="T33" s="199"/>
      <c r="U33" s="199"/>
      <c r="V33" s="200"/>
      <c r="W33" s="198" t="str">
        <f>IF(AND(入力欄!P25&lt;=11,入力欄!P25&gt;=6),MID(入力欄!G24,入力欄!P25-5,1),"")</f>
        <v/>
      </c>
      <c r="X33" s="199"/>
      <c r="Y33" s="199" t="str">
        <f>IF(AND(入力欄!P25&lt;=11,入力欄!P25&gt;=5),MID(入力欄!G24,入力欄!P25-4,1),"")</f>
        <v/>
      </c>
      <c r="Z33" s="199"/>
      <c r="AA33" s="199" t="str">
        <f>IF(AND(入力欄!P25&lt;=11,入力欄!P25&gt;=4),MID(入力欄!G24,入力欄!P25-3,1),"")</f>
        <v/>
      </c>
      <c r="AB33" s="200"/>
      <c r="AC33" s="198" t="str">
        <f>IF(AND(入力欄!P25&lt;=11,入力欄!P25&gt;=3),MID(入力欄!G24,入力欄!P25-2,1),"")</f>
        <v/>
      </c>
      <c r="AD33" s="199"/>
      <c r="AE33" s="199" t="str">
        <f>IF(AND(入力欄!P25&lt;=11,入力欄!P25&gt;=2),MID(入力欄!G24,入力欄!P25-1,1),"")</f>
        <v/>
      </c>
      <c r="AF33" s="199"/>
      <c r="AG33" s="199"/>
      <c r="AH33" s="199" t="str">
        <f>IF(入力欄!G24=0,"",IF(AND(入力欄!P25&lt;=11,入力欄!P25&gt;=1),MID(入力欄!G24,入力欄!P25,1),""))</f>
        <v/>
      </c>
      <c r="AI33" s="201"/>
      <c r="AJ33" s="55"/>
      <c r="AL33" s="232"/>
      <c r="AM33" s="233"/>
      <c r="AN33" s="233"/>
      <c r="AO33" s="233"/>
      <c r="AP33" s="233"/>
      <c r="AQ33" s="233"/>
      <c r="AR33" s="233"/>
      <c r="AS33" s="233"/>
      <c r="AT33" s="202" t="s">
        <v>216</v>
      </c>
      <c r="AU33" s="203"/>
      <c r="AV33" s="198" t="str">
        <f>IF(K33="","",K33)</f>
        <v/>
      </c>
      <c r="AW33" s="199"/>
      <c r="AX33" s="199" t="str">
        <f>IF(M33="","",M33)</f>
        <v/>
      </c>
      <c r="AY33" s="200"/>
      <c r="AZ33" s="198" t="str">
        <f>IF(O33="","",O33)</f>
        <v/>
      </c>
      <c r="BA33" s="199"/>
      <c r="BB33" s="199" t="str">
        <f>IF(Q33="","",Q33)</f>
        <v/>
      </c>
      <c r="BC33" s="199"/>
      <c r="BD33" s="199" t="str">
        <f>IF(S33="","",S33)</f>
        <v/>
      </c>
      <c r="BE33" s="199"/>
      <c r="BF33" s="199"/>
      <c r="BG33" s="200"/>
      <c r="BH33" s="198" t="str">
        <f>IF(W33="","",W33)</f>
        <v/>
      </c>
      <c r="BI33" s="199"/>
      <c r="BJ33" s="199" t="str">
        <f>IF(Y33="","",Y33)</f>
        <v/>
      </c>
      <c r="BK33" s="199"/>
      <c r="BL33" s="199" t="str">
        <f>IF(AA33="","",AA33)</f>
        <v/>
      </c>
      <c r="BM33" s="200"/>
      <c r="BN33" s="198" t="str">
        <f>IF(AC33="","",AC33)</f>
        <v/>
      </c>
      <c r="BO33" s="199"/>
      <c r="BP33" s="199" t="str">
        <f>IF(AE33="","",AE33)</f>
        <v/>
      </c>
      <c r="BQ33" s="199"/>
      <c r="BR33" s="199"/>
      <c r="BS33" s="199" t="str">
        <f>IF(AH33="","",AH33)</f>
        <v/>
      </c>
      <c r="BT33" s="201"/>
      <c r="BU33" s="55"/>
      <c r="BW33" s="232"/>
      <c r="BX33" s="233"/>
      <c r="BY33" s="233"/>
      <c r="BZ33" s="233"/>
      <c r="CA33" s="233"/>
      <c r="CB33" s="233"/>
      <c r="CC33" s="233"/>
      <c r="CD33" s="233"/>
      <c r="CE33" s="202" t="s">
        <v>216</v>
      </c>
      <c r="CF33" s="203"/>
      <c r="CG33" s="198" t="str">
        <f>IF(K33="","",K33)</f>
        <v/>
      </c>
      <c r="CH33" s="199"/>
      <c r="CI33" s="199" t="str">
        <f>IF(M33="","",M33)</f>
        <v/>
      </c>
      <c r="CJ33" s="200"/>
      <c r="CK33" s="198" t="str">
        <f>IF(O33="","",O33)</f>
        <v/>
      </c>
      <c r="CL33" s="199"/>
      <c r="CM33" s="199" t="str">
        <f>IF(Q33="","",Q33)</f>
        <v/>
      </c>
      <c r="CN33" s="199"/>
      <c r="CO33" s="199" t="str">
        <f>IF(S33="","",S33)</f>
        <v/>
      </c>
      <c r="CP33" s="199"/>
      <c r="CQ33" s="199"/>
      <c r="CR33" s="200"/>
      <c r="CS33" s="198" t="str">
        <f>IF(W33="","",W33)</f>
        <v/>
      </c>
      <c r="CT33" s="199"/>
      <c r="CU33" s="199" t="str">
        <f>IF(Y33="","",Y33)</f>
        <v/>
      </c>
      <c r="CV33" s="199"/>
      <c r="CW33" s="199" t="str">
        <f>IF(BL33="","",BL33)</f>
        <v/>
      </c>
      <c r="CX33" s="200"/>
      <c r="CY33" s="198" t="str">
        <f>IF(BN33="","",BN33)</f>
        <v/>
      </c>
      <c r="CZ33" s="199"/>
      <c r="DA33" s="199" t="str">
        <f>IF(BP33="","",BP33)</f>
        <v/>
      </c>
      <c r="DB33" s="199"/>
      <c r="DC33" s="199"/>
      <c r="DD33" s="199" t="str">
        <f>IF(BS33="","",BS33)</f>
        <v/>
      </c>
      <c r="DE33" s="201"/>
      <c r="DF33" s="55"/>
      <c r="DH33" s="60"/>
      <c r="DI33" s="61"/>
      <c r="DJ33" s="61"/>
      <c r="DK33" s="61"/>
      <c r="DL33" s="61"/>
      <c r="DM33" s="61"/>
      <c r="DN33" s="61"/>
      <c r="DO33" s="61"/>
      <c r="DP33" s="61"/>
      <c r="DQ33" s="61"/>
      <c r="DR33" s="61"/>
      <c r="DS33" s="61"/>
      <c r="DT33" s="61"/>
      <c r="DU33" s="61"/>
      <c r="DV33" s="61"/>
      <c r="DW33" s="61"/>
      <c r="DX33" s="61"/>
      <c r="DY33" s="62"/>
    </row>
    <row r="34" spans="1:129" ht="21" customHeight="1">
      <c r="A34" s="211"/>
      <c r="B34" s="211"/>
      <c r="C34" s="211"/>
      <c r="D34" s="211"/>
      <c r="E34" s="190" t="str">
        <f>IF(A9="","",入力欄!Q28)</f>
        <v/>
      </c>
      <c r="F34" s="190"/>
      <c r="G34" s="190"/>
      <c r="H34" s="190"/>
      <c r="I34" s="190"/>
      <c r="J34" s="190"/>
      <c r="K34" s="190"/>
      <c r="L34" s="190"/>
      <c r="M34" s="190"/>
      <c r="N34" s="190"/>
      <c r="O34" s="190"/>
      <c r="P34" s="190"/>
      <c r="Q34" s="190"/>
      <c r="R34" s="191"/>
      <c r="S34" s="192" t="s">
        <v>300</v>
      </c>
      <c r="T34" s="192"/>
      <c r="U34" s="192"/>
      <c r="V34" s="212"/>
      <c r="W34" s="212"/>
      <c r="X34" s="212"/>
      <c r="Y34" s="212"/>
      <c r="Z34" s="212"/>
      <c r="AA34" s="212"/>
      <c r="AB34" s="212"/>
      <c r="AC34" s="212"/>
      <c r="AD34" s="212"/>
      <c r="AE34" s="212"/>
      <c r="AF34" s="212"/>
      <c r="AG34" s="212"/>
      <c r="AH34" s="212"/>
      <c r="AI34" s="212"/>
      <c r="AJ34" s="55"/>
      <c r="AL34" s="211"/>
      <c r="AM34" s="211"/>
      <c r="AN34" s="211"/>
      <c r="AO34" s="211"/>
      <c r="AP34" s="190" t="str">
        <f>E34</f>
        <v/>
      </c>
      <c r="AQ34" s="190"/>
      <c r="AR34" s="190"/>
      <c r="AS34" s="190"/>
      <c r="AT34" s="190"/>
      <c r="AU34" s="190"/>
      <c r="AV34" s="190"/>
      <c r="AW34" s="190"/>
      <c r="AX34" s="190"/>
      <c r="AY34" s="190"/>
      <c r="AZ34" s="190"/>
      <c r="BA34" s="190"/>
      <c r="BB34" s="190"/>
      <c r="BC34" s="191"/>
      <c r="BD34" s="214" t="s">
        <v>300</v>
      </c>
      <c r="BE34" s="215"/>
      <c r="BF34" s="216"/>
      <c r="BG34" s="223"/>
      <c r="BH34" s="224"/>
      <c r="BI34" s="224"/>
      <c r="BJ34" s="224"/>
      <c r="BK34" s="224"/>
      <c r="BL34" s="224"/>
      <c r="BM34" s="224"/>
      <c r="BN34" s="224"/>
      <c r="BO34" s="224"/>
      <c r="BP34" s="224"/>
      <c r="BQ34" s="224"/>
      <c r="BR34" s="224"/>
      <c r="BS34" s="224"/>
      <c r="BT34" s="225"/>
      <c r="BU34" s="55"/>
      <c r="BW34" s="211"/>
      <c r="BX34" s="211"/>
      <c r="BY34" s="211"/>
      <c r="BZ34" s="211"/>
      <c r="CA34" s="190" t="str">
        <f>E34</f>
        <v/>
      </c>
      <c r="CB34" s="190"/>
      <c r="CC34" s="190"/>
      <c r="CD34" s="190"/>
      <c r="CE34" s="190"/>
      <c r="CF34" s="190"/>
      <c r="CG34" s="190"/>
      <c r="CH34" s="190"/>
      <c r="CI34" s="190"/>
      <c r="CJ34" s="190"/>
      <c r="CK34" s="190"/>
      <c r="CL34" s="190"/>
      <c r="CM34" s="190"/>
      <c r="CN34" s="191"/>
      <c r="CO34" s="192" t="s">
        <v>300</v>
      </c>
      <c r="CP34" s="192"/>
      <c r="CQ34" s="192"/>
      <c r="CR34" s="195"/>
      <c r="CS34" s="195"/>
      <c r="CT34" s="195"/>
      <c r="CU34" s="195"/>
      <c r="CV34" s="195"/>
      <c r="CW34" s="195"/>
      <c r="CX34" s="195"/>
      <c r="CY34" s="195"/>
      <c r="CZ34" s="195"/>
      <c r="DA34" s="195"/>
      <c r="DB34" s="195"/>
      <c r="DC34" s="195"/>
      <c r="DD34" s="195"/>
      <c r="DE34" s="195"/>
      <c r="DF34" s="55"/>
      <c r="DH34" s="60"/>
      <c r="DI34" s="61"/>
      <c r="DJ34" s="61"/>
      <c r="DK34" s="61"/>
      <c r="DL34" s="61"/>
      <c r="DM34" s="61"/>
      <c r="DN34" s="61"/>
      <c r="DO34" s="61"/>
      <c r="DP34" s="61"/>
      <c r="DQ34" s="61"/>
      <c r="DR34" s="61"/>
      <c r="DS34" s="61"/>
      <c r="DT34" s="61"/>
      <c r="DU34" s="61"/>
      <c r="DV34" s="61"/>
      <c r="DW34" s="61"/>
      <c r="DX34" s="61"/>
      <c r="DY34" s="62"/>
    </row>
    <row r="35" spans="1:129" ht="21" customHeight="1">
      <c r="A35" s="204"/>
      <c r="B35" s="204"/>
      <c r="C35" s="204"/>
      <c r="D35" s="204"/>
      <c r="E35" s="205" t="s">
        <v>283</v>
      </c>
      <c r="F35" s="206"/>
      <c r="G35" s="206"/>
      <c r="H35" s="206"/>
      <c r="I35" s="206"/>
      <c r="J35" s="206"/>
      <c r="K35" s="206"/>
      <c r="L35" s="206"/>
      <c r="M35" s="206"/>
      <c r="N35" s="206"/>
      <c r="O35" s="206"/>
      <c r="P35" s="206"/>
      <c r="Q35" s="206"/>
      <c r="R35" s="207"/>
      <c r="S35" s="193"/>
      <c r="T35" s="193"/>
      <c r="U35" s="193"/>
      <c r="V35" s="213"/>
      <c r="W35" s="213"/>
      <c r="X35" s="213"/>
      <c r="Y35" s="213"/>
      <c r="Z35" s="213"/>
      <c r="AA35" s="213"/>
      <c r="AB35" s="213"/>
      <c r="AC35" s="213"/>
      <c r="AD35" s="213"/>
      <c r="AE35" s="213"/>
      <c r="AF35" s="213"/>
      <c r="AG35" s="213"/>
      <c r="AH35" s="213"/>
      <c r="AI35" s="213"/>
      <c r="AJ35" s="55"/>
      <c r="AL35" s="204"/>
      <c r="AM35" s="204"/>
      <c r="AN35" s="204"/>
      <c r="AO35" s="204"/>
      <c r="AP35" s="205" t="str">
        <f>E35</f>
        <v>北海道札幌道税事務所</v>
      </c>
      <c r="AQ35" s="206"/>
      <c r="AR35" s="206"/>
      <c r="AS35" s="206"/>
      <c r="AT35" s="206"/>
      <c r="AU35" s="206"/>
      <c r="AV35" s="206"/>
      <c r="AW35" s="206"/>
      <c r="AX35" s="206"/>
      <c r="AY35" s="206"/>
      <c r="AZ35" s="206"/>
      <c r="BA35" s="206"/>
      <c r="BB35" s="206"/>
      <c r="BC35" s="207"/>
      <c r="BD35" s="217"/>
      <c r="BE35" s="218"/>
      <c r="BF35" s="219"/>
      <c r="BG35" s="226"/>
      <c r="BH35" s="227"/>
      <c r="BI35" s="227"/>
      <c r="BJ35" s="227"/>
      <c r="BK35" s="227"/>
      <c r="BL35" s="227"/>
      <c r="BM35" s="227"/>
      <c r="BN35" s="227"/>
      <c r="BO35" s="227"/>
      <c r="BP35" s="227"/>
      <c r="BQ35" s="227"/>
      <c r="BR35" s="227"/>
      <c r="BS35" s="227"/>
      <c r="BT35" s="228"/>
      <c r="BU35" s="55"/>
      <c r="BW35" s="204"/>
      <c r="BX35" s="204"/>
      <c r="BY35" s="204"/>
      <c r="BZ35" s="204"/>
      <c r="CA35" s="205" t="str">
        <f>E35</f>
        <v>北海道札幌道税事務所</v>
      </c>
      <c r="CB35" s="206"/>
      <c r="CC35" s="206"/>
      <c r="CD35" s="206"/>
      <c r="CE35" s="206"/>
      <c r="CF35" s="206"/>
      <c r="CG35" s="206"/>
      <c r="CH35" s="206"/>
      <c r="CI35" s="206"/>
      <c r="CJ35" s="206"/>
      <c r="CK35" s="206"/>
      <c r="CL35" s="206"/>
      <c r="CM35" s="206"/>
      <c r="CN35" s="207"/>
      <c r="CO35" s="193"/>
      <c r="CP35" s="193"/>
      <c r="CQ35" s="193"/>
      <c r="CR35" s="196"/>
      <c r="CS35" s="196"/>
      <c r="CT35" s="196"/>
      <c r="CU35" s="196"/>
      <c r="CV35" s="196"/>
      <c r="CW35" s="196"/>
      <c r="CX35" s="196"/>
      <c r="CY35" s="196"/>
      <c r="CZ35" s="196"/>
      <c r="DA35" s="196"/>
      <c r="DB35" s="196"/>
      <c r="DC35" s="196"/>
      <c r="DD35" s="196"/>
      <c r="DE35" s="196"/>
      <c r="DF35" s="55"/>
      <c r="DH35" s="60"/>
      <c r="DI35" s="61"/>
      <c r="DJ35" s="61"/>
      <c r="DK35" s="61"/>
      <c r="DL35" s="61"/>
      <c r="DM35" s="61"/>
      <c r="DN35" s="61"/>
      <c r="DO35" s="61"/>
      <c r="DP35" s="61"/>
      <c r="DQ35" s="61"/>
      <c r="DR35" s="61"/>
      <c r="DS35" s="61"/>
      <c r="DT35" s="61"/>
      <c r="DU35" s="61"/>
      <c r="DV35" s="61"/>
      <c r="DW35" s="61"/>
      <c r="DX35" s="61"/>
      <c r="DY35" s="62"/>
    </row>
    <row r="36" spans="1:129" ht="21" customHeight="1">
      <c r="A36" s="204"/>
      <c r="B36" s="204"/>
      <c r="C36" s="204"/>
      <c r="D36" s="204"/>
      <c r="E36" s="208"/>
      <c r="F36" s="209"/>
      <c r="G36" s="209"/>
      <c r="H36" s="209"/>
      <c r="I36" s="209"/>
      <c r="J36" s="209"/>
      <c r="K36" s="209"/>
      <c r="L36" s="209"/>
      <c r="M36" s="209"/>
      <c r="N36" s="209"/>
      <c r="O36" s="209"/>
      <c r="P36" s="209"/>
      <c r="Q36" s="209"/>
      <c r="R36" s="210"/>
      <c r="S36" s="193"/>
      <c r="T36" s="193"/>
      <c r="U36" s="193"/>
      <c r="V36" s="213"/>
      <c r="W36" s="213"/>
      <c r="X36" s="213"/>
      <c r="Y36" s="213"/>
      <c r="Z36" s="213"/>
      <c r="AA36" s="213"/>
      <c r="AB36" s="213"/>
      <c r="AC36" s="213"/>
      <c r="AD36" s="213"/>
      <c r="AE36" s="213"/>
      <c r="AF36" s="213"/>
      <c r="AG36" s="213"/>
      <c r="AH36" s="213"/>
      <c r="AI36" s="213"/>
      <c r="AJ36" s="55"/>
      <c r="AL36" s="204"/>
      <c r="AM36" s="204"/>
      <c r="AN36" s="204"/>
      <c r="AO36" s="204"/>
      <c r="AP36" s="208"/>
      <c r="AQ36" s="209"/>
      <c r="AR36" s="209"/>
      <c r="AS36" s="209"/>
      <c r="AT36" s="209"/>
      <c r="AU36" s="209"/>
      <c r="AV36" s="209"/>
      <c r="AW36" s="209"/>
      <c r="AX36" s="209"/>
      <c r="AY36" s="209"/>
      <c r="AZ36" s="209"/>
      <c r="BA36" s="209"/>
      <c r="BB36" s="209"/>
      <c r="BC36" s="210"/>
      <c r="BD36" s="217"/>
      <c r="BE36" s="218"/>
      <c r="BF36" s="219"/>
      <c r="BG36" s="226"/>
      <c r="BH36" s="227"/>
      <c r="BI36" s="227"/>
      <c r="BJ36" s="227"/>
      <c r="BK36" s="227"/>
      <c r="BL36" s="227"/>
      <c r="BM36" s="227"/>
      <c r="BN36" s="227"/>
      <c r="BO36" s="227"/>
      <c r="BP36" s="227"/>
      <c r="BQ36" s="227"/>
      <c r="BR36" s="227"/>
      <c r="BS36" s="227"/>
      <c r="BT36" s="228"/>
      <c r="BU36" s="55"/>
      <c r="BW36" s="204"/>
      <c r="BX36" s="204"/>
      <c r="BY36" s="204"/>
      <c r="BZ36" s="204"/>
      <c r="CA36" s="208"/>
      <c r="CB36" s="209"/>
      <c r="CC36" s="209"/>
      <c r="CD36" s="209"/>
      <c r="CE36" s="209"/>
      <c r="CF36" s="209"/>
      <c r="CG36" s="209"/>
      <c r="CH36" s="209"/>
      <c r="CI36" s="209"/>
      <c r="CJ36" s="209"/>
      <c r="CK36" s="209"/>
      <c r="CL36" s="209"/>
      <c r="CM36" s="209"/>
      <c r="CN36" s="210"/>
      <c r="CO36" s="193"/>
      <c r="CP36" s="193"/>
      <c r="CQ36" s="193"/>
      <c r="CR36" s="196"/>
      <c r="CS36" s="196"/>
      <c r="CT36" s="196"/>
      <c r="CU36" s="196"/>
      <c r="CV36" s="196"/>
      <c r="CW36" s="196"/>
      <c r="CX36" s="196"/>
      <c r="CY36" s="196"/>
      <c r="CZ36" s="196"/>
      <c r="DA36" s="196"/>
      <c r="DB36" s="196"/>
      <c r="DC36" s="196"/>
      <c r="DD36" s="196"/>
      <c r="DE36" s="196"/>
      <c r="DF36" s="55"/>
      <c r="DH36" s="60"/>
      <c r="DI36" s="61"/>
      <c r="DJ36" s="61"/>
      <c r="DK36" s="61"/>
      <c r="DL36" s="61"/>
      <c r="DM36" s="61"/>
      <c r="DN36" s="61"/>
      <c r="DO36" s="61"/>
      <c r="DP36" s="61"/>
      <c r="DQ36" s="61"/>
      <c r="DR36" s="61"/>
      <c r="DS36" s="61"/>
      <c r="DT36" s="61"/>
      <c r="DU36" s="61"/>
      <c r="DV36" s="61"/>
      <c r="DW36" s="61"/>
      <c r="DX36" s="61"/>
      <c r="DY36" s="62"/>
    </row>
    <row r="37" spans="1:129" ht="31.5" customHeight="1">
      <c r="S37" s="193"/>
      <c r="T37" s="193"/>
      <c r="U37" s="193"/>
      <c r="V37" s="213"/>
      <c r="W37" s="213"/>
      <c r="X37" s="213"/>
      <c r="Y37" s="213"/>
      <c r="Z37" s="213"/>
      <c r="AA37" s="213"/>
      <c r="AB37" s="213"/>
      <c r="AC37" s="213"/>
      <c r="AD37" s="213"/>
      <c r="AE37" s="213"/>
      <c r="AF37" s="213"/>
      <c r="AG37" s="213"/>
      <c r="AH37" s="213"/>
      <c r="AI37" s="213"/>
      <c r="AJ37" s="55"/>
      <c r="AL37" s="167" t="s">
        <v>303</v>
      </c>
      <c r="AM37" s="167"/>
      <c r="AN37" s="167"/>
      <c r="AO37" s="167"/>
      <c r="AP37" s="168" t="s">
        <v>304</v>
      </c>
      <c r="AQ37" s="168"/>
      <c r="AR37" s="168"/>
      <c r="AS37" s="168"/>
      <c r="AT37" s="168"/>
      <c r="AU37" s="168"/>
      <c r="AV37" s="168"/>
      <c r="AW37" s="168"/>
      <c r="AX37" s="168"/>
      <c r="AY37" s="168"/>
      <c r="AZ37" s="168"/>
      <c r="BA37" s="168"/>
      <c r="BB37" s="168"/>
      <c r="BC37" s="169"/>
      <c r="BD37" s="217"/>
      <c r="BE37" s="218"/>
      <c r="BF37" s="219"/>
      <c r="BG37" s="226"/>
      <c r="BH37" s="227"/>
      <c r="BI37" s="227"/>
      <c r="BJ37" s="227"/>
      <c r="BK37" s="227"/>
      <c r="BL37" s="227"/>
      <c r="BM37" s="227"/>
      <c r="BN37" s="227"/>
      <c r="BO37" s="227"/>
      <c r="BP37" s="227"/>
      <c r="BQ37" s="227"/>
      <c r="BR37" s="227"/>
      <c r="BS37" s="227"/>
      <c r="BT37" s="228"/>
      <c r="BU37" s="55"/>
      <c r="BW37" s="170" t="s">
        <v>305</v>
      </c>
      <c r="BX37" s="171"/>
      <c r="BY37" s="171"/>
      <c r="BZ37" s="171"/>
      <c r="CA37" s="172" t="s">
        <v>306</v>
      </c>
      <c r="CB37" s="173"/>
      <c r="CC37" s="173"/>
      <c r="CD37" s="173"/>
      <c r="CE37" s="173"/>
      <c r="CF37" s="173"/>
      <c r="CG37" s="173"/>
      <c r="CH37" s="173"/>
      <c r="CI37" s="173"/>
      <c r="CJ37" s="173"/>
      <c r="CK37" s="173"/>
      <c r="CL37" s="173"/>
      <c r="CM37" s="173"/>
      <c r="CN37" s="174"/>
      <c r="CO37" s="193"/>
      <c r="CP37" s="193"/>
      <c r="CQ37" s="193"/>
      <c r="CR37" s="196"/>
      <c r="CS37" s="196"/>
      <c r="CT37" s="196"/>
      <c r="CU37" s="196"/>
      <c r="CV37" s="196"/>
      <c r="CW37" s="196"/>
      <c r="CX37" s="196"/>
      <c r="CY37" s="196"/>
      <c r="CZ37" s="196"/>
      <c r="DA37" s="196"/>
      <c r="DB37" s="196"/>
      <c r="DC37" s="196"/>
      <c r="DD37" s="196"/>
      <c r="DE37" s="196"/>
      <c r="DF37" s="55"/>
      <c r="DH37" s="60"/>
      <c r="DI37" s="61"/>
      <c r="DJ37" s="61"/>
      <c r="DK37" s="61"/>
      <c r="DL37" s="61"/>
      <c r="DM37" s="61"/>
      <c r="DN37" s="61"/>
      <c r="DO37" s="61"/>
      <c r="DP37" s="61"/>
      <c r="DQ37" s="61"/>
      <c r="DR37" s="61"/>
      <c r="DS37" s="61"/>
      <c r="DT37" s="61"/>
      <c r="DU37" s="61"/>
      <c r="DV37" s="61"/>
      <c r="DW37" s="61"/>
      <c r="DX37" s="61"/>
      <c r="DY37" s="62"/>
    </row>
    <row r="38" spans="1:129" ht="10.5" customHeight="1">
      <c r="S38" s="193"/>
      <c r="T38" s="193"/>
      <c r="U38" s="193"/>
      <c r="V38" s="213"/>
      <c r="W38" s="213"/>
      <c r="X38" s="213"/>
      <c r="Y38" s="213"/>
      <c r="Z38" s="213"/>
      <c r="AA38" s="213"/>
      <c r="AB38" s="213"/>
      <c r="AC38" s="213"/>
      <c r="AD38" s="213"/>
      <c r="AE38" s="213"/>
      <c r="AF38" s="213"/>
      <c r="AG38" s="213"/>
      <c r="AH38" s="213"/>
      <c r="AI38" s="213"/>
      <c r="AJ38" s="55"/>
      <c r="AL38" s="167"/>
      <c r="AM38" s="167"/>
      <c r="AN38" s="167"/>
      <c r="AO38" s="167"/>
      <c r="AP38" s="168" t="s">
        <v>308</v>
      </c>
      <c r="AQ38" s="168"/>
      <c r="AR38" s="168"/>
      <c r="AS38" s="168"/>
      <c r="AT38" s="168"/>
      <c r="AU38" s="168"/>
      <c r="AV38" s="168"/>
      <c r="AW38" s="168"/>
      <c r="AX38" s="168"/>
      <c r="AY38" s="168"/>
      <c r="AZ38" s="168"/>
      <c r="BA38" s="168"/>
      <c r="BB38" s="168"/>
      <c r="BC38" s="169"/>
      <c r="BD38" s="217"/>
      <c r="BE38" s="218"/>
      <c r="BF38" s="219"/>
      <c r="BG38" s="226"/>
      <c r="BH38" s="227"/>
      <c r="BI38" s="227"/>
      <c r="BJ38" s="227"/>
      <c r="BK38" s="227"/>
      <c r="BL38" s="227"/>
      <c r="BM38" s="227"/>
      <c r="BN38" s="227"/>
      <c r="BO38" s="227"/>
      <c r="BP38" s="227"/>
      <c r="BQ38" s="227"/>
      <c r="BR38" s="227"/>
      <c r="BS38" s="227"/>
      <c r="BT38" s="228"/>
      <c r="BU38" s="55"/>
      <c r="BW38" s="171"/>
      <c r="BX38" s="171"/>
      <c r="BY38" s="171"/>
      <c r="BZ38" s="171"/>
      <c r="CA38" s="175"/>
      <c r="CB38" s="176"/>
      <c r="CC38" s="176"/>
      <c r="CD38" s="176"/>
      <c r="CE38" s="176"/>
      <c r="CF38" s="176"/>
      <c r="CG38" s="176"/>
      <c r="CH38" s="176"/>
      <c r="CI38" s="176"/>
      <c r="CJ38" s="176"/>
      <c r="CK38" s="176"/>
      <c r="CL38" s="176"/>
      <c r="CM38" s="176"/>
      <c r="CN38" s="177"/>
      <c r="CO38" s="193"/>
      <c r="CP38" s="193"/>
      <c r="CQ38" s="193"/>
      <c r="CR38" s="196"/>
      <c r="CS38" s="196"/>
      <c r="CT38" s="196"/>
      <c r="CU38" s="196"/>
      <c r="CV38" s="196"/>
      <c r="CW38" s="196"/>
      <c r="CX38" s="196"/>
      <c r="CY38" s="196"/>
      <c r="CZ38" s="196"/>
      <c r="DA38" s="196"/>
      <c r="DB38" s="196"/>
      <c r="DC38" s="196"/>
      <c r="DD38" s="196"/>
      <c r="DE38" s="196"/>
      <c r="DF38" s="55"/>
      <c r="DH38" s="60"/>
      <c r="DI38" s="61"/>
      <c r="DJ38" s="61"/>
      <c r="DK38" s="61"/>
      <c r="DL38" s="61"/>
      <c r="DM38" s="61"/>
      <c r="DN38" s="61"/>
      <c r="DO38" s="61"/>
      <c r="DP38" s="61"/>
      <c r="DQ38" s="61"/>
      <c r="DR38" s="61"/>
      <c r="DS38" s="61"/>
      <c r="DT38" s="61"/>
      <c r="DU38" s="61"/>
      <c r="DV38" s="61"/>
      <c r="DW38" s="61"/>
      <c r="DX38" s="61"/>
      <c r="DY38" s="62"/>
    </row>
    <row r="39" spans="1:129" ht="21" customHeight="1">
      <c r="S39" s="193"/>
      <c r="T39" s="193"/>
      <c r="U39" s="193"/>
      <c r="V39" s="213"/>
      <c r="W39" s="213"/>
      <c r="X39" s="213"/>
      <c r="Y39" s="213"/>
      <c r="Z39" s="213"/>
      <c r="AA39" s="213"/>
      <c r="AB39" s="213"/>
      <c r="AC39" s="213"/>
      <c r="AD39" s="213"/>
      <c r="AE39" s="213"/>
      <c r="AF39" s="213"/>
      <c r="AG39" s="213"/>
      <c r="AH39" s="213"/>
      <c r="AI39" s="213"/>
      <c r="AJ39" s="55"/>
      <c r="AL39" s="167"/>
      <c r="AM39" s="167"/>
      <c r="AN39" s="167"/>
      <c r="AO39" s="167"/>
      <c r="AP39" s="168"/>
      <c r="AQ39" s="168"/>
      <c r="AR39" s="168"/>
      <c r="AS39" s="168"/>
      <c r="AT39" s="168"/>
      <c r="AU39" s="168"/>
      <c r="AV39" s="168"/>
      <c r="AW39" s="168"/>
      <c r="AX39" s="168"/>
      <c r="AY39" s="168"/>
      <c r="AZ39" s="168"/>
      <c r="BA39" s="168"/>
      <c r="BB39" s="168"/>
      <c r="BC39" s="169"/>
      <c r="BD39" s="217"/>
      <c r="BE39" s="218"/>
      <c r="BF39" s="219"/>
      <c r="BG39" s="226"/>
      <c r="BH39" s="227"/>
      <c r="BI39" s="227"/>
      <c r="BJ39" s="227"/>
      <c r="BK39" s="227"/>
      <c r="BL39" s="227"/>
      <c r="BM39" s="227"/>
      <c r="BN39" s="227"/>
      <c r="BO39" s="227"/>
      <c r="BP39" s="227"/>
      <c r="BQ39" s="227"/>
      <c r="BR39" s="227"/>
      <c r="BS39" s="227"/>
      <c r="BT39" s="228"/>
      <c r="BU39" s="55"/>
      <c r="BW39" s="178" t="s">
        <v>310</v>
      </c>
      <c r="BX39" s="178"/>
      <c r="BY39" s="178"/>
      <c r="BZ39" s="178"/>
      <c r="CA39" s="181" t="s">
        <v>641</v>
      </c>
      <c r="CB39" s="182"/>
      <c r="CC39" s="182"/>
      <c r="CD39" s="182"/>
      <c r="CE39" s="182"/>
      <c r="CF39" s="182"/>
      <c r="CG39" s="182"/>
      <c r="CH39" s="182"/>
      <c r="CI39" s="182"/>
      <c r="CJ39" s="182"/>
      <c r="CK39" s="182"/>
      <c r="CL39" s="182"/>
      <c r="CM39" s="182"/>
      <c r="CN39" s="183"/>
      <c r="CO39" s="193"/>
      <c r="CP39" s="193"/>
      <c r="CQ39" s="193"/>
      <c r="CR39" s="196"/>
      <c r="CS39" s="196"/>
      <c r="CT39" s="196"/>
      <c r="CU39" s="196"/>
      <c r="CV39" s="196"/>
      <c r="CW39" s="196"/>
      <c r="CX39" s="196"/>
      <c r="CY39" s="196"/>
      <c r="CZ39" s="196"/>
      <c r="DA39" s="196"/>
      <c r="DB39" s="196"/>
      <c r="DC39" s="196"/>
      <c r="DD39" s="196"/>
      <c r="DE39" s="196"/>
      <c r="DF39" s="55"/>
      <c r="DH39" s="60"/>
      <c r="DI39" s="61"/>
      <c r="DJ39" s="61"/>
      <c r="DK39" s="61"/>
      <c r="DL39" s="61"/>
      <c r="DM39" s="61"/>
      <c r="DN39" s="61"/>
      <c r="DO39" s="61"/>
      <c r="DP39" s="61"/>
      <c r="DQ39" s="61"/>
      <c r="DR39" s="61"/>
      <c r="DS39" s="61"/>
      <c r="DT39" s="61"/>
      <c r="DU39" s="61"/>
      <c r="DV39" s="61"/>
      <c r="DW39" s="61"/>
      <c r="DX39" s="61"/>
      <c r="DY39" s="62"/>
    </row>
    <row r="40" spans="1:129" ht="10.5" customHeight="1">
      <c r="S40" s="193"/>
      <c r="T40" s="193"/>
      <c r="U40" s="193"/>
      <c r="V40" s="213"/>
      <c r="W40" s="213"/>
      <c r="X40" s="213"/>
      <c r="Y40" s="213"/>
      <c r="Z40" s="213"/>
      <c r="AA40" s="213"/>
      <c r="AB40" s="213"/>
      <c r="AC40" s="213"/>
      <c r="AD40" s="213"/>
      <c r="AE40" s="213"/>
      <c r="AF40" s="213"/>
      <c r="AG40" s="213"/>
      <c r="AH40" s="213"/>
      <c r="AI40" s="213"/>
      <c r="AJ40" s="55"/>
      <c r="BD40" s="217"/>
      <c r="BE40" s="218"/>
      <c r="BF40" s="219"/>
      <c r="BG40" s="226"/>
      <c r="BH40" s="227"/>
      <c r="BI40" s="227"/>
      <c r="BJ40" s="227"/>
      <c r="BK40" s="227"/>
      <c r="BL40" s="227"/>
      <c r="BM40" s="227"/>
      <c r="BN40" s="227"/>
      <c r="BO40" s="227"/>
      <c r="BP40" s="227"/>
      <c r="BQ40" s="227"/>
      <c r="BR40" s="227"/>
      <c r="BS40" s="227"/>
      <c r="BT40" s="228"/>
      <c r="BU40" s="55"/>
      <c r="BW40" s="179"/>
      <c r="BX40" s="179"/>
      <c r="BY40" s="179"/>
      <c r="BZ40" s="179"/>
      <c r="CA40" s="184"/>
      <c r="CB40" s="185"/>
      <c r="CC40" s="185"/>
      <c r="CD40" s="185"/>
      <c r="CE40" s="185"/>
      <c r="CF40" s="185"/>
      <c r="CG40" s="185"/>
      <c r="CH40" s="185"/>
      <c r="CI40" s="185"/>
      <c r="CJ40" s="185"/>
      <c r="CK40" s="185"/>
      <c r="CL40" s="185"/>
      <c r="CM40" s="185"/>
      <c r="CN40" s="186"/>
      <c r="CO40" s="193"/>
      <c r="CP40" s="193"/>
      <c r="CQ40" s="193"/>
      <c r="CR40" s="196"/>
      <c r="CS40" s="196"/>
      <c r="CT40" s="196"/>
      <c r="CU40" s="196"/>
      <c r="CV40" s="196"/>
      <c r="CW40" s="196"/>
      <c r="CX40" s="196"/>
      <c r="CY40" s="196"/>
      <c r="CZ40" s="196"/>
      <c r="DA40" s="196"/>
      <c r="DB40" s="196"/>
      <c r="DC40" s="196"/>
      <c r="DD40" s="196"/>
      <c r="DE40" s="196"/>
      <c r="DF40" s="55"/>
      <c r="DH40" s="60"/>
      <c r="DI40" s="61"/>
      <c r="DJ40" s="61"/>
      <c r="DK40" s="61"/>
      <c r="DL40" s="61"/>
      <c r="DM40" s="61"/>
      <c r="DN40" s="61"/>
      <c r="DO40" s="61"/>
      <c r="DP40" s="61"/>
      <c r="DQ40" s="61"/>
      <c r="DR40" s="61"/>
      <c r="DS40" s="61"/>
      <c r="DT40" s="61"/>
      <c r="DU40" s="61"/>
      <c r="DV40" s="61"/>
      <c r="DW40" s="61"/>
      <c r="DX40" s="61"/>
      <c r="DY40" s="62"/>
    </row>
    <row r="41" spans="1:129" ht="10.5" customHeight="1">
      <c r="A41" s="59"/>
      <c r="B41" s="59"/>
      <c r="C41" s="59"/>
      <c r="D41" s="59"/>
      <c r="E41" s="59"/>
      <c r="F41" s="59"/>
      <c r="G41" s="59"/>
      <c r="H41" s="59"/>
      <c r="I41" s="59"/>
      <c r="J41" s="59"/>
      <c r="K41" s="59"/>
      <c r="L41" s="59"/>
      <c r="M41" s="59"/>
      <c r="N41" s="59"/>
      <c r="O41" s="59"/>
      <c r="P41" s="59"/>
      <c r="Q41" s="59"/>
      <c r="R41" s="59"/>
      <c r="S41" s="194"/>
      <c r="T41" s="194"/>
      <c r="U41" s="194"/>
      <c r="V41" s="211"/>
      <c r="W41" s="211"/>
      <c r="X41" s="211"/>
      <c r="Y41" s="211"/>
      <c r="Z41" s="211"/>
      <c r="AA41" s="211"/>
      <c r="AB41" s="211"/>
      <c r="AC41" s="211"/>
      <c r="AD41" s="211"/>
      <c r="AE41" s="211"/>
      <c r="AF41" s="211"/>
      <c r="AG41" s="211"/>
      <c r="AH41" s="211"/>
      <c r="AI41" s="211"/>
      <c r="AJ41" s="55"/>
      <c r="AL41" s="59"/>
      <c r="AM41" s="59"/>
      <c r="AN41" s="59"/>
      <c r="AO41" s="59"/>
      <c r="AP41" s="59"/>
      <c r="AQ41" s="59"/>
      <c r="AR41" s="59"/>
      <c r="AS41" s="59"/>
      <c r="AT41" s="59"/>
      <c r="AU41" s="59"/>
      <c r="AV41" s="59"/>
      <c r="AW41" s="59"/>
      <c r="AX41" s="59"/>
      <c r="AY41" s="59"/>
      <c r="AZ41" s="59"/>
      <c r="BA41" s="59"/>
      <c r="BB41" s="59"/>
      <c r="BC41" s="59"/>
      <c r="BD41" s="220"/>
      <c r="BE41" s="221"/>
      <c r="BF41" s="222"/>
      <c r="BG41" s="229"/>
      <c r="BH41" s="230"/>
      <c r="BI41" s="230"/>
      <c r="BJ41" s="230"/>
      <c r="BK41" s="230"/>
      <c r="BL41" s="230"/>
      <c r="BM41" s="230"/>
      <c r="BN41" s="230"/>
      <c r="BO41" s="230"/>
      <c r="BP41" s="230"/>
      <c r="BQ41" s="230"/>
      <c r="BR41" s="230"/>
      <c r="BS41" s="230"/>
      <c r="BT41" s="231"/>
      <c r="BU41" s="55"/>
      <c r="BW41" s="180"/>
      <c r="BX41" s="180"/>
      <c r="BY41" s="180"/>
      <c r="BZ41" s="180"/>
      <c r="CA41" s="187"/>
      <c r="CB41" s="188"/>
      <c r="CC41" s="188"/>
      <c r="CD41" s="188"/>
      <c r="CE41" s="188"/>
      <c r="CF41" s="188"/>
      <c r="CG41" s="188"/>
      <c r="CH41" s="188"/>
      <c r="CI41" s="188"/>
      <c r="CJ41" s="188"/>
      <c r="CK41" s="188"/>
      <c r="CL41" s="188"/>
      <c r="CM41" s="188"/>
      <c r="CN41" s="189"/>
      <c r="CO41" s="194"/>
      <c r="CP41" s="194"/>
      <c r="CQ41" s="194"/>
      <c r="CR41" s="197"/>
      <c r="CS41" s="197"/>
      <c r="CT41" s="197"/>
      <c r="CU41" s="197"/>
      <c r="CV41" s="197"/>
      <c r="CW41" s="197"/>
      <c r="CX41" s="197"/>
      <c r="CY41" s="197"/>
      <c r="CZ41" s="197"/>
      <c r="DA41" s="197"/>
      <c r="DB41" s="197"/>
      <c r="DC41" s="197"/>
      <c r="DD41" s="197"/>
      <c r="DE41" s="197"/>
      <c r="DF41" s="55"/>
      <c r="DH41" s="60"/>
      <c r="DI41" s="61"/>
      <c r="DJ41" s="61"/>
      <c r="DK41" s="61"/>
      <c r="DL41" s="61"/>
      <c r="DM41" s="61"/>
      <c r="DN41" s="61"/>
      <c r="DO41" s="61"/>
      <c r="DP41" s="61"/>
      <c r="DQ41" s="61"/>
      <c r="DR41" s="61"/>
      <c r="DS41" s="61"/>
      <c r="DT41" s="61"/>
      <c r="DU41" s="61"/>
      <c r="DV41" s="61"/>
      <c r="DW41" s="61"/>
      <c r="DX41" s="61"/>
      <c r="DY41" s="62"/>
    </row>
    <row r="42" spans="1:129">
      <c r="AJ42" s="55"/>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5"/>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5"/>
      <c r="DH42" s="60"/>
      <c r="DI42" s="61"/>
      <c r="DJ42" s="61"/>
      <c r="DK42" s="61"/>
      <c r="DL42" s="61"/>
      <c r="DM42" s="61"/>
      <c r="DN42" s="61"/>
      <c r="DO42" s="61"/>
      <c r="DP42" s="61"/>
      <c r="DQ42" s="61"/>
      <c r="DR42" s="61"/>
      <c r="DS42" s="61"/>
      <c r="DT42" s="61"/>
      <c r="DU42" s="61"/>
      <c r="DV42" s="61"/>
      <c r="DW42" s="61"/>
      <c r="DX42" s="61"/>
      <c r="DY42" s="62"/>
    </row>
    <row r="43" spans="1:129" ht="13.5" customHeight="1">
      <c r="AJ43" s="55"/>
      <c r="BU43" s="55"/>
      <c r="BW43" s="161" t="s">
        <v>285</v>
      </c>
      <c r="BX43" s="162"/>
      <c r="BY43" s="162"/>
      <c r="BZ43" s="163"/>
      <c r="DF43" s="55"/>
      <c r="DH43" s="60"/>
      <c r="DI43" s="61"/>
      <c r="DJ43" s="61"/>
      <c r="DK43" s="61"/>
      <c r="DL43" s="61"/>
      <c r="DM43" s="61"/>
      <c r="DN43" s="61"/>
      <c r="DO43" s="61"/>
      <c r="DP43" s="61"/>
      <c r="DQ43" s="61"/>
      <c r="DR43" s="61"/>
      <c r="DS43" s="61"/>
      <c r="DT43" s="61"/>
      <c r="DU43" s="61"/>
      <c r="DV43" s="61"/>
      <c r="DW43" s="61"/>
      <c r="DX43" s="61"/>
      <c r="DY43" s="62"/>
    </row>
    <row r="44" spans="1:129" ht="13.5" customHeight="1">
      <c r="A44" s="89"/>
      <c r="D44" s="89"/>
      <c r="F44" s="89"/>
      <c r="AJ44" s="55"/>
      <c r="BU44" s="55"/>
      <c r="BW44" s="164"/>
      <c r="BX44" s="165"/>
      <c r="BY44" s="165"/>
      <c r="BZ44" s="166"/>
      <c r="DF44" s="55"/>
      <c r="DH44" s="60"/>
      <c r="DI44" s="61"/>
      <c r="DJ44" s="61"/>
      <c r="DK44" s="61"/>
      <c r="DL44" s="61"/>
      <c r="DM44" s="61"/>
      <c r="DN44" s="61"/>
      <c r="DO44" s="61"/>
      <c r="DP44" s="61"/>
      <c r="DQ44" s="61"/>
      <c r="DR44" s="61"/>
      <c r="DS44" s="61"/>
      <c r="DT44" s="61"/>
      <c r="DU44" s="61"/>
      <c r="DV44" s="61"/>
      <c r="DW44" s="61"/>
      <c r="DX44" s="61"/>
      <c r="DY44" s="62"/>
    </row>
    <row r="45" spans="1:129" ht="8.25" customHeight="1" thickBot="1">
      <c r="A45" s="90"/>
      <c r="B45" s="90"/>
      <c r="C45" s="90"/>
      <c r="D45" s="91"/>
      <c r="E45" s="90"/>
      <c r="F45" s="91"/>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2"/>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2"/>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2"/>
      <c r="DH45" s="93"/>
      <c r="DI45" s="94"/>
      <c r="DJ45" s="94"/>
      <c r="DK45" s="94"/>
      <c r="DL45" s="94"/>
      <c r="DM45" s="94"/>
      <c r="DN45" s="94"/>
      <c r="DO45" s="94"/>
      <c r="DP45" s="94"/>
      <c r="DQ45" s="94"/>
      <c r="DR45" s="94"/>
      <c r="DS45" s="94"/>
      <c r="DT45" s="94"/>
      <c r="DU45" s="94"/>
      <c r="DV45" s="94"/>
      <c r="DW45" s="94"/>
      <c r="DX45" s="94"/>
      <c r="DY45" s="95"/>
    </row>
  </sheetData>
  <sheetProtection algorithmName="SHA-512" hashValue="mBiRPlpP5z2u5FpINLBoWh7A1HUNAogUOk1cIGWinHv2MNSzdNMCIbXUcChVBo6y/peaDPPhq27mT6FHVY9PAA==" saltValue="i/TfdnLEf6FFEnv/eBkGSw==" spinCount="100000" sheet="1" selectLockedCells="1" selectUnlockedCells="1"/>
  <mergeCells count="777">
    <mergeCell ref="DI2:DO5"/>
    <mergeCell ref="A3:A4"/>
    <mergeCell ref="B3:B4"/>
    <mergeCell ref="C3:C4"/>
    <mergeCell ref="D3:D4"/>
    <mergeCell ref="E3:E4"/>
    <mergeCell ref="F3:F4"/>
    <mergeCell ref="AL3:AL4"/>
    <mergeCell ref="AM3:AM4"/>
    <mergeCell ref="AN3:AN4"/>
    <mergeCell ref="CM1:CX3"/>
    <mergeCell ref="A2:F2"/>
    <mergeCell ref="AL2:AQ2"/>
    <mergeCell ref="BW2:CB2"/>
    <mergeCell ref="AO3:AO4"/>
    <mergeCell ref="AP3:AP4"/>
    <mergeCell ref="AQ3:AQ4"/>
    <mergeCell ref="BW3:BW4"/>
    <mergeCell ref="BX3:BX4"/>
    <mergeCell ref="BY3:BY4"/>
    <mergeCell ref="CE4:CS5"/>
    <mergeCell ref="CT4:DE5"/>
    <mergeCell ref="BZ3:BZ4"/>
    <mergeCell ref="CA3:CA4"/>
    <mergeCell ref="CB3:CB4"/>
    <mergeCell ref="I4:W5"/>
    <mergeCell ref="X4:AI5"/>
    <mergeCell ref="AT4:BH5"/>
    <mergeCell ref="BI4:BT5"/>
    <mergeCell ref="Q1:AB3"/>
    <mergeCell ref="BB1:BM3"/>
    <mergeCell ref="CT6:DE6"/>
    <mergeCell ref="A7:H7"/>
    <mergeCell ref="I7:AI7"/>
    <mergeCell ref="AL7:AS7"/>
    <mergeCell ref="AT7:BT7"/>
    <mergeCell ref="BW7:CD7"/>
    <mergeCell ref="CE7:DE7"/>
    <mergeCell ref="BX6:CA6"/>
    <mergeCell ref="CE6:CS6"/>
    <mergeCell ref="A6:F6"/>
    <mergeCell ref="I6:W6"/>
    <mergeCell ref="X6:AI6"/>
    <mergeCell ref="AM6:AP6"/>
    <mergeCell ref="AT6:BH6"/>
    <mergeCell ref="BI6:BT6"/>
    <mergeCell ref="BX8:DE8"/>
    <mergeCell ref="A9:AI9"/>
    <mergeCell ref="AL9:BT9"/>
    <mergeCell ref="BW9:DE9"/>
    <mergeCell ref="A10:AF10"/>
    <mergeCell ref="AG10:AI10"/>
    <mergeCell ref="AL10:BQ10"/>
    <mergeCell ref="BR10:BT10"/>
    <mergeCell ref="BW10:DB10"/>
    <mergeCell ref="DC10:DE10"/>
    <mergeCell ref="B8:AI8"/>
    <mergeCell ref="AM8:BT8"/>
    <mergeCell ref="W11:AI11"/>
    <mergeCell ref="BH11:BT11"/>
    <mergeCell ref="CS11:DE11"/>
    <mergeCell ref="A12:E12"/>
    <mergeCell ref="F12:I12"/>
    <mergeCell ref="J12:V12"/>
    <mergeCell ref="W12:Y12"/>
    <mergeCell ref="Z12:AI12"/>
    <mergeCell ref="AL12:AP12"/>
    <mergeCell ref="AQ12:AT12"/>
    <mergeCell ref="CS12:CU12"/>
    <mergeCell ref="CV12:DE12"/>
    <mergeCell ref="A13:E14"/>
    <mergeCell ref="S13:T13"/>
    <mergeCell ref="U13:V13"/>
    <mergeCell ref="AF13:AG13"/>
    <mergeCell ref="AL13:AP14"/>
    <mergeCell ref="BD13:BE13"/>
    <mergeCell ref="BF13:BG13"/>
    <mergeCell ref="BQ13:BR13"/>
    <mergeCell ref="AU12:BG12"/>
    <mergeCell ref="BH12:BJ12"/>
    <mergeCell ref="BK12:BT12"/>
    <mergeCell ref="BW12:CA12"/>
    <mergeCell ref="CB12:CE12"/>
    <mergeCell ref="CF12:CR12"/>
    <mergeCell ref="BW13:CA14"/>
    <mergeCell ref="CO13:CP13"/>
    <mergeCell ref="CQ13:CR13"/>
    <mergeCell ref="I16:I17"/>
    <mergeCell ref="R16:S17"/>
    <mergeCell ref="T16:W17"/>
    <mergeCell ref="X16:AI17"/>
    <mergeCell ref="AT16:AT17"/>
    <mergeCell ref="BC16:BD17"/>
    <mergeCell ref="BE16:BH17"/>
    <mergeCell ref="A15:S15"/>
    <mergeCell ref="T15:AI15"/>
    <mergeCell ref="AL15:BD15"/>
    <mergeCell ref="BE15:BT15"/>
    <mergeCell ref="BI16:BT17"/>
    <mergeCell ref="BW15:CO15"/>
    <mergeCell ref="CP15:DE15"/>
    <mergeCell ref="DB13:DC13"/>
    <mergeCell ref="S14:T14"/>
    <mergeCell ref="U14:V14"/>
    <mergeCell ref="AF14:AG14"/>
    <mergeCell ref="BD14:BE14"/>
    <mergeCell ref="BF14:BG14"/>
    <mergeCell ref="BQ14:BR14"/>
    <mergeCell ref="CO14:CP14"/>
    <mergeCell ref="CQ14:CR14"/>
    <mergeCell ref="DB14:DC14"/>
    <mergeCell ref="CE16:CE17"/>
    <mergeCell ref="CN16:CO17"/>
    <mergeCell ref="CP16:CS17"/>
    <mergeCell ref="CT16:DE17"/>
    <mergeCell ref="A18:B21"/>
    <mergeCell ref="C18:H18"/>
    <mergeCell ref="I18:J18"/>
    <mergeCell ref="K18:L18"/>
    <mergeCell ref="M18:N18"/>
    <mergeCell ref="S18:V18"/>
    <mergeCell ref="W18:X18"/>
    <mergeCell ref="Y18:Z18"/>
    <mergeCell ref="AA18:AB18"/>
    <mergeCell ref="AC18:AD18"/>
    <mergeCell ref="AE18:AG18"/>
    <mergeCell ref="O18:P18"/>
    <mergeCell ref="C19:H19"/>
    <mergeCell ref="I19:J19"/>
    <mergeCell ref="K19:L19"/>
    <mergeCell ref="M19:N19"/>
    <mergeCell ref="Q18:R18"/>
    <mergeCell ref="O19:P19"/>
    <mergeCell ref="Q19:R19"/>
    <mergeCell ref="AX18:AY18"/>
    <mergeCell ref="AZ18:BA18"/>
    <mergeCell ref="BB18:BC18"/>
    <mergeCell ref="BD18:BG18"/>
    <mergeCell ref="BH18:BI18"/>
    <mergeCell ref="BJ18:BK18"/>
    <mergeCell ref="AH18:AI18"/>
    <mergeCell ref="AL18:AM21"/>
    <mergeCell ref="AN18:AS18"/>
    <mergeCell ref="AT18:AU18"/>
    <mergeCell ref="AV18:AW18"/>
    <mergeCell ref="AV20:AW20"/>
    <mergeCell ref="AH21:AI21"/>
    <mergeCell ref="AN21:AS21"/>
    <mergeCell ref="AT21:AU21"/>
    <mergeCell ref="AH19:AI19"/>
    <mergeCell ref="AZ20:BA20"/>
    <mergeCell ref="BB20:BC20"/>
    <mergeCell ref="BB21:BC21"/>
    <mergeCell ref="BD21:BG21"/>
    <mergeCell ref="BH21:BI21"/>
    <mergeCell ref="BJ21:BK21"/>
    <mergeCell ref="BL18:BM18"/>
    <mergeCell ref="BN18:BO18"/>
    <mergeCell ref="BP18:BR18"/>
    <mergeCell ref="BS18:BT18"/>
    <mergeCell ref="BW18:BX21"/>
    <mergeCell ref="BY18:CD18"/>
    <mergeCell ref="BL19:BM19"/>
    <mergeCell ref="BN19:BO19"/>
    <mergeCell ref="BP19:BR19"/>
    <mergeCell ref="BS19:BT19"/>
    <mergeCell ref="CS18:CT18"/>
    <mergeCell ref="CU18:CV18"/>
    <mergeCell ref="CW18:CX18"/>
    <mergeCell ref="CY18:CZ18"/>
    <mergeCell ref="DA18:DC18"/>
    <mergeCell ref="DD18:DE18"/>
    <mergeCell ref="CE18:CF18"/>
    <mergeCell ref="CG18:CH18"/>
    <mergeCell ref="CI18:CJ18"/>
    <mergeCell ref="CK18:CL18"/>
    <mergeCell ref="CM18:CN18"/>
    <mergeCell ref="CO18:CR18"/>
    <mergeCell ref="DD19:DE19"/>
    <mergeCell ref="C20:H20"/>
    <mergeCell ref="I20:J20"/>
    <mergeCell ref="K20:L20"/>
    <mergeCell ref="M20:N20"/>
    <mergeCell ref="O20:P20"/>
    <mergeCell ref="Q20:R20"/>
    <mergeCell ref="CI19:CJ19"/>
    <mergeCell ref="CK19:CL19"/>
    <mergeCell ref="CM19:CN19"/>
    <mergeCell ref="CO19:CR19"/>
    <mergeCell ref="CS19:CT19"/>
    <mergeCell ref="CU19:CV19"/>
    <mergeCell ref="BD19:BG19"/>
    <mergeCell ref="BH19:BI19"/>
    <mergeCell ref="BJ19:BK19"/>
    <mergeCell ref="BY19:CD19"/>
    <mergeCell ref="CE19:CF19"/>
    <mergeCell ref="CG19:CH19"/>
    <mergeCell ref="AN19:AS19"/>
    <mergeCell ref="AT19:AU19"/>
    <mergeCell ref="AV19:AW19"/>
    <mergeCell ref="AX19:AY19"/>
    <mergeCell ref="AZ19:BA19"/>
    <mergeCell ref="S20:V20"/>
    <mergeCell ref="W20:X20"/>
    <mergeCell ref="Y20:Z20"/>
    <mergeCell ref="AA20:AB20"/>
    <mergeCell ref="AC20:AD20"/>
    <mergeCell ref="AE20:AG20"/>
    <mergeCell ref="CW19:CX19"/>
    <mergeCell ref="CY19:CZ19"/>
    <mergeCell ref="DA19:DC19"/>
    <mergeCell ref="BB19:BC19"/>
    <mergeCell ref="S19:V19"/>
    <mergeCell ref="W19:X19"/>
    <mergeCell ref="Y19:Z19"/>
    <mergeCell ref="AA19:AB19"/>
    <mergeCell ref="AC19:AD19"/>
    <mergeCell ref="AE19:AG19"/>
    <mergeCell ref="BJ20:BK20"/>
    <mergeCell ref="BL20:BM20"/>
    <mergeCell ref="BN20:BO20"/>
    <mergeCell ref="BP20:BR20"/>
    <mergeCell ref="AH20:AI20"/>
    <mergeCell ref="AN20:AS20"/>
    <mergeCell ref="AT20:AU20"/>
    <mergeCell ref="AX20:AY20"/>
    <mergeCell ref="DA20:DC20"/>
    <mergeCell ref="DD20:DE20"/>
    <mergeCell ref="DD23:DE23"/>
    <mergeCell ref="C21:H21"/>
    <mergeCell ref="I21:J21"/>
    <mergeCell ref="K21:L21"/>
    <mergeCell ref="M21:N21"/>
    <mergeCell ref="O21:P21"/>
    <mergeCell ref="Q21:R21"/>
    <mergeCell ref="S21:V21"/>
    <mergeCell ref="CM20:CN20"/>
    <mergeCell ref="CO20:CR20"/>
    <mergeCell ref="CS20:CT20"/>
    <mergeCell ref="CU20:CV20"/>
    <mergeCell ref="CW20:CX20"/>
    <mergeCell ref="CY20:CZ20"/>
    <mergeCell ref="BS20:BT20"/>
    <mergeCell ref="BY20:CD20"/>
    <mergeCell ref="CE20:CF20"/>
    <mergeCell ref="CG20:CH20"/>
    <mergeCell ref="CI20:CJ20"/>
    <mergeCell ref="CK20:CL20"/>
    <mergeCell ref="BD20:BG20"/>
    <mergeCell ref="BH20:BI20"/>
    <mergeCell ref="W21:X21"/>
    <mergeCell ref="Y21:Z21"/>
    <mergeCell ref="AA21:AB21"/>
    <mergeCell ref="AC21:AD21"/>
    <mergeCell ref="AE21:AG21"/>
    <mergeCell ref="AV21:AW21"/>
    <mergeCell ref="CU21:CV21"/>
    <mergeCell ref="CW21:CX21"/>
    <mergeCell ref="CY21:CZ21"/>
    <mergeCell ref="DA21:DC21"/>
    <mergeCell ref="DD21:DE21"/>
    <mergeCell ref="A22:B32"/>
    <mergeCell ref="C22:H22"/>
    <mergeCell ref="I22:J22"/>
    <mergeCell ref="K22:L22"/>
    <mergeCell ref="M22:N22"/>
    <mergeCell ref="CG21:CH21"/>
    <mergeCell ref="CI21:CJ21"/>
    <mergeCell ref="CK21:CL21"/>
    <mergeCell ref="CM21:CN21"/>
    <mergeCell ref="CO21:CR21"/>
    <mergeCell ref="CS21:CT21"/>
    <mergeCell ref="BL21:BM21"/>
    <mergeCell ref="BN21:BO21"/>
    <mergeCell ref="BP21:BR21"/>
    <mergeCell ref="BS21:BT21"/>
    <mergeCell ref="BY21:CD21"/>
    <mergeCell ref="CE21:CF21"/>
    <mergeCell ref="AX21:AY21"/>
    <mergeCell ref="AZ21:BA21"/>
    <mergeCell ref="S22:V22"/>
    <mergeCell ref="W22:X22"/>
    <mergeCell ref="Y22:Z22"/>
    <mergeCell ref="AA22:AB22"/>
    <mergeCell ref="AC22:AD22"/>
    <mergeCell ref="AE22:AG22"/>
    <mergeCell ref="O22:P22"/>
    <mergeCell ref="C23:H23"/>
    <mergeCell ref="I23:J23"/>
    <mergeCell ref="K23:L23"/>
    <mergeCell ref="M23:N23"/>
    <mergeCell ref="Q22:R22"/>
    <mergeCell ref="O23:P23"/>
    <mergeCell ref="Q23:R23"/>
    <mergeCell ref="S23:V23"/>
    <mergeCell ref="W23:X23"/>
    <mergeCell ref="Y23:Z23"/>
    <mergeCell ref="AA23:AB23"/>
    <mergeCell ref="AC23:AD23"/>
    <mergeCell ref="AE23:AG23"/>
    <mergeCell ref="AX22:AY22"/>
    <mergeCell ref="AZ22:BA22"/>
    <mergeCell ref="BB22:BC22"/>
    <mergeCell ref="BD22:BG22"/>
    <mergeCell ref="BH22:BI22"/>
    <mergeCell ref="BJ22:BK22"/>
    <mergeCell ref="AH22:AI22"/>
    <mergeCell ref="AL22:AM32"/>
    <mergeCell ref="AN22:AS22"/>
    <mergeCell ref="AT22:AU22"/>
    <mergeCell ref="AV22:AW22"/>
    <mergeCell ref="AH24:AI24"/>
    <mergeCell ref="AN24:AS24"/>
    <mergeCell ref="AT24:AU24"/>
    <mergeCell ref="AV24:AW24"/>
    <mergeCell ref="AH23:AI23"/>
    <mergeCell ref="AV23:AW23"/>
    <mergeCell ref="AX23:AY23"/>
    <mergeCell ref="AZ23:BA23"/>
    <mergeCell ref="BB23:BC23"/>
    <mergeCell ref="AZ24:BA24"/>
    <mergeCell ref="BB24:BC24"/>
    <mergeCell ref="BD24:BG24"/>
    <mergeCell ref="BH24:BI24"/>
    <mergeCell ref="BL22:BM22"/>
    <mergeCell ref="BN22:BO22"/>
    <mergeCell ref="BP22:BR22"/>
    <mergeCell ref="BS22:BT22"/>
    <mergeCell ref="BW22:BX32"/>
    <mergeCell ref="BY22:CD22"/>
    <mergeCell ref="BL23:BM23"/>
    <mergeCell ref="BN23:BO23"/>
    <mergeCell ref="BP23:BR23"/>
    <mergeCell ref="BS23:BT23"/>
    <mergeCell ref="CS22:CT22"/>
    <mergeCell ref="CU22:CV22"/>
    <mergeCell ref="CW22:CX22"/>
    <mergeCell ref="CY22:CZ22"/>
    <mergeCell ref="DA22:DC22"/>
    <mergeCell ref="DD22:DE22"/>
    <mergeCell ref="CE22:CF22"/>
    <mergeCell ref="CG22:CH22"/>
    <mergeCell ref="CI22:CJ22"/>
    <mergeCell ref="CK22:CL22"/>
    <mergeCell ref="CM22:CN22"/>
    <mergeCell ref="CO22:CR22"/>
    <mergeCell ref="CW23:CX23"/>
    <mergeCell ref="CY23:CZ23"/>
    <mergeCell ref="DA23:DC23"/>
    <mergeCell ref="C24:H24"/>
    <mergeCell ref="I24:J24"/>
    <mergeCell ref="K24:L24"/>
    <mergeCell ref="M24:N24"/>
    <mergeCell ref="O24:P24"/>
    <mergeCell ref="Q24:R24"/>
    <mergeCell ref="S24:V24"/>
    <mergeCell ref="CI23:CJ23"/>
    <mergeCell ref="CK23:CL23"/>
    <mergeCell ref="CM23:CN23"/>
    <mergeCell ref="CO23:CR23"/>
    <mergeCell ref="CS23:CT23"/>
    <mergeCell ref="CU23:CV23"/>
    <mergeCell ref="BD23:BG23"/>
    <mergeCell ref="BH23:BI23"/>
    <mergeCell ref="BJ23:BK23"/>
    <mergeCell ref="BY23:CD23"/>
    <mergeCell ref="CE23:CF23"/>
    <mergeCell ref="CG23:CH23"/>
    <mergeCell ref="AN23:AS23"/>
    <mergeCell ref="AT23:AU23"/>
    <mergeCell ref="BJ24:BK24"/>
    <mergeCell ref="BL24:BM24"/>
    <mergeCell ref="W24:X24"/>
    <mergeCell ref="Y24:Z24"/>
    <mergeCell ref="AA24:AB24"/>
    <mergeCell ref="AC24:AD24"/>
    <mergeCell ref="AE24:AG24"/>
    <mergeCell ref="AX24:AY24"/>
    <mergeCell ref="CI24:CJ24"/>
    <mergeCell ref="CK24:CL24"/>
    <mergeCell ref="CM24:CN24"/>
    <mergeCell ref="CO24:CR24"/>
    <mergeCell ref="CS24:CT24"/>
    <mergeCell ref="CU24:CV24"/>
    <mergeCell ref="BN24:BO24"/>
    <mergeCell ref="BP24:BR24"/>
    <mergeCell ref="BS24:BT24"/>
    <mergeCell ref="BY24:CD24"/>
    <mergeCell ref="CE24:CF24"/>
    <mergeCell ref="CG24:CH24"/>
    <mergeCell ref="CW24:CX24"/>
    <mergeCell ref="CY24:CZ24"/>
    <mergeCell ref="DA24:DC24"/>
    <mergeCell ref="DD24:DE24"/>
    <mergeCell ref="DH24:DY26"/>
    <mergeCell ref="CY25:CZ25"/>
    <mergeCell ref="DA25:DC25"/>
    <mergeCell ref="DD25:DE25"/>
    <mergeCell ref="CY26:CZ26"/>
    <mergeCell ref="DA26:DC26"/>
    <mergeCell ref="DD26:DE26"/>
    <mergeCell ref="S25:V25"/>
    <mergeCell ref="W25:X25"/>
    <mergeCell ref="Y25:Z25"/>
    <mergeCell ref="AA25:AB25"/>
    <mergeCell ref="AC25:AD25"/>
    <mergeCell ref="AE25:AG25"/>
    <mergeCell ref="C25:H25"/>
    <mergeCell ref="I25:J25"/>
    <mergeCell ref="K25:L25"/>
    <mergeCell ref="M25:N25"/>
    <mergeCell ref="O25:P25"/>
    <mergeCell ref="Q25:R25"/>
    <mergeCell ref="BB25:BC25"/>
    <mergeCell ref="BD25:BG25"/>
    <mergeCell ref="BH25:BI25"/>
    <mergeCell ref="BJ25:BK25"/>
    <mergeCell ref="BL25:BM25"/>
    <mergeCell ref="BN25:BO25"/>
    <mergeCell ref="AH25:AI25"/>
    <mergeCell ref="AN25:AS25"/>
    <mergeCell ref="AT25:AU25"/>
    <mergeCell ref="AV25:AW25"/>
    <mergeCell ref="AX25:AY25"/>
    <mergeCell ref="AZ25:BA25"/>
    <mergeCell ref="CK25:CL25"/>
    <mergeCell ref="CM25:CN25"/>
    <mergeCell ref="CO25:CR25"/>
    <mergeCell ref="CS25:CT25"/>
    <mergeCell ref="CU25:CV25"/>
    <mergeCell ref="CW25:CX25"/>
    <mergeCell ref="BP25:BR25"/>
    <mergeCell ref="BS25:BT25"/>
    <mergeCell ref="BY25:CD25"/>
    <mergeCell ref="CE25:CF25"/>
    <mergeCell ref="CG25:CH25"/>
    <mergeCell ref="CI25:CJ25"/>
    <mergeCell ref="S26:V26"/>
    <mergeCell ref="W26:X26"/>
    <mergeCell ref="Y26:Z26"/>
    <mergeCell ref="AA26:AB26"/>
    <mergeCell ref="AC26:AD26"/>
    <mergeCell ref="AE26:AG26"/>
    <mergeCell ref="C26:H26"/>
    <mergeCell ref="I26:J26"/>
    <mergeCell ref="K26:L26"/>
    <mergeCell ref="M26:N26"/>
    <mergeCell ref="O26:P26"/>
    <mergeCell ref="Q26:R26"/>
    <mergeCell ref="BH26:BI26"/>
    <mergeCell ref="BJ26:BK26"/>
    <mergeCell ref="BL26:BM26"/>
    <mergeCell ref="BN26:BO26"/>
    <mergeCell ref="AH26:AI26"/>
    <mergeCell ref="AN26:AS26"/>
    <mergeCell ref="AT26:AU26"/>
    <mergeCell ref="AV26:AW26"/>
    <mergeCell ref="AX26:AY26"/>
    <mergeCell ref="AZ26:BA26"/>
    <mergeCell ref="BB26:BC26"/>
    <mergeCell ref="BD26:BG26"/>
    <mergeCell ref="C27:H27"/>
    <mergeCell ref="I27:J27"/>
    <mergeCell ref="K27:L27"/>
    <mergeCell ref="M27:N27"/>
    <mergeCell ref="O27:P27"/>
    <mergeCell ref="Q27:R27"/>
    <mergeCell ref="S27:V27"/>
    <mergeCell ref="W27:X27"/>
    <mergeCell ref="Y27:Z27"/>
    <mergeCell ref="CK26:CL26"/>
    <mergeCell ref="CM26:CN26"/>
    <mergeCell ref="CO26:CR26"/>
    <mergeCell ref="CS26:CT26"/>
    <mergeCell ref="CU26:CV26"/>
    <mergeCell ref="CW26:CX26"/>
    <mergeCell ref="BP26:BR26"/>
    <mergeCell ref="BS26:BT26"/>
    <mergeCell ref="BY26:CD26"/>
    <mergeCell ref="CE26:CF26"/>
    <mergeCell ref="CG26:CH26"/>
    <mergeCell ref="CI26:CJ26"/>
    <mergeCell ref="AV27:AW27"/>
    <mergeCell ref="AX27:AY27"/>
    <mergeCell ref="AZ27:BA27"/>
    <mergeCell ref="BB27:BC27"/>
    <mergeCell ref="BD27:BG27"/>
    <mergeCell ref="BH27:BI27"/>
    <mergeCell ref="AA27:AB27"/>
    <mergeCell ref="AC27:AD27"/>
    <mergeCell ref="AE27:AG27"/>
    <mergeCell ref="AH27:AI27"/>
    <mergeCell ref="AN27:AS27"/>
    <mergeCell ref="AT27:AU27"/>
    <mergeCell ref="CI27:CJ27"/>
    <mergeCell ref="CK27:CL27"/>
    <mergeCell ref="CM27:CN27"/>
    <mergeCell ref="CO27:CR27"/>
    <mergeCell ref="BJ27:BK27"/>
    <mergeCell ref="BL27:BM27"/>
    <mergeCell ref="BN27:BO27"/>
    <mergeCell ref="BP27:BR27"/>
    <mergeCell ref="BS27:BT27"/>
    <mergeCell ref="BY27:CD27"/>
    <mergeCell ref="AA28:AB28"/>
    <mergeCell ref="AC28:AD28"/>
    <mergeCell ref="AE28:AG28"/>
    <mergeCell ref="AH28:AI28"/>
    <mergeCell ref="AN28:AS28"/>
    <mergeCell ref="AT28:AU28"/>
    <mergeCell ref="DH27:DY28"/>
    <mergeCell ref="C28:H28"/>
    <mergeCell ref="I28:J28"/>
    <mergeCell ref="K28:L28"/>
    <mergeCell ref="M28:N28"/>
    <mergeCell ref="O28:P28"/>
    <mergeCell ref="Q28:R28"/>
    <mergeCell ref="S28:V28"/>
    <mergeCell ref="W28:X28"/>
    <mergeCell ref="Y28:Z28"/>
    <mergeCell ref="CS27:CT27"/>
    <mergeCell ref="CU27:CV27"/>
    <mergeCell ref="CW27:CX27"/>
    <mergeCell ref="CY27:CZ27"/>
    <mergeCell ref="DA27:DC27"/>
    <mergeCell ref="DD27:DE27"/>
    <mergeCell ref="CE27:CF27"/>
    <mergeCell ref="CG27:CH27"/>
    <mergeCell ref="BJ28:BK28"/>
    <mergeCell ref="BL28:BM28"/>
    <mergeCell ref="BN28:BO28"/>
    <mergeCell ref="BP28:BR28"/>
    <mergeCell ref="BS28:BT28"/>
    <mergeCell ref="BY28:CD28"/>
    <mergeCell ref="AV28:AW28"/>
    <mergeCell ref="AX28:AY28"/>
    <mergeCell ref="AZ28:BA28"/>
    <mergeCell ref="BB28:BC28"/>
    <mergeCell ref="BD28:BG28"/>
    <mergeCell ref="BH28:BI28"/>
    <mergeCell ref="CS28:CT28"/>
    <mergeCell ref="CU28:CV28"/>
    <mergeCell ref="CW28:CX28"/>
    <mergeCell ref="CY28:CZ28"/>
    <mergeCell ref="DA28:DC28"/>
    <mergeCell ref="DD28:DE28"/>
    <mergeCell ref="CE28:CF28"/>
    <mergeCell ref="CG28:CH28"/>
    <mergeCell ref="CI28:CJ28"/>
    <mergeCell ref="CK28:CL28"/>
    <mergeCell ref="CM28:CN28"/>
    <mergeCell ref="CO28:CR28"/>
    <mergeCell ref="S29:V29"/>
    <mergeCell ref="W29:X29"/>
    <mergeCell ref="Y29:Z29"/>
    <mergeCell ref="AA29:AB29"/>
    <mergeCell ref="AC29:AD29"/>
    <mergeCell ref="AE29:AG29"/>
    <mergeCell ref="C29:H29"/>
    <mergeCell ref="I29:J29"/>
    <mergeCell ref="K29:L29"/>
    <mergeCell ref="M29:N29"/>
    <mergeCell ref="O29:P29"/>
    <mergeCell ref="Q29:R29"/>
    <mergeCell ref="BH29:BI29"/>
    <mergeCell ref="BJ29:BK29"/>
    <mergeCell ref="BL29:BM29"/>
    <mergeCell ref="BN29:BO29"/>
    <mergeCell ref="AH29:AI29"/>
    <mergeCell ref="AN29:AS29"/>
    <mergeCell ref="AT29:AU29"/>
    <mergeCell ref="AV29:AW29"/>
    <mergeCell ref="AX29:AY29"/>
    <mergeCell ref="AZ29:BA29"/>
    <mergeCell ref="CY29:CZ29"/>
    <mergeCell ref="DA29:DC29"/>
    <mergeCell ref="DD29:DE29"/>
    <mergeCell ref="DI29:DO29"/>
    <mergeCell ref="C30:H30"/>
    <mergeCell ref="I30:J30"/>
    <mergeCell ref="K30:L30"/>
    <mergeCell ref="M30:N30"/>
    <mergeCell ref="O30:P30"/>
    <mergeCell ref="Q30:R30"/>
    <mergeCell ref="CK29:CL29"/>
    <mergeCell ref="CM29:CN29"/>
    <mergeCell ref="CO29:CR29"/>
    <mergeCell ref="CS29:CT29"/>
    <mergeCell ref="CU29:CV29"/>
    <mergeCell ref="CW29:CX29"/>
    <mergeCell ref="BP29:BR29"/>
    <mergeCell ref="BS29:BT29"/>
    <mergeCell ref="BY29:CD29"/>
    <mergeCell ref="CE29:CF29"/>
    <mergeCell ref="CG29:CH29"/>
    <mergeCell ref="CI29:CJ29"/>
    <mergeCell ref="BB29:BC29"/>
    <mergeCell ref="BD29:BG29"/>
    <mergeCell ref="S30:V30"/>
    <mergeCell ref="W30:X30"/>
    <mergeCell ref="Y30:Z30"/>
    <mergeCell ref="AA30:AB30"/>
    <mergeCell ref="AC30:AD30"/>
    <mergeCell ref="AE30:AG30"/>
    <mergeCell ref="DH30:DY32"/>
    <mergeCell ref="C31:H31"/>
    <mergeCell ref="I31:J31"/>
    <mergeCell ref="K31:L31"/>
    <mergeCell ref="M31:N31"/>
    <mergeCell ref="O31:P31"/>
    <mergeCell ref="Q31:R31"/>
    <mergeCell ref="CK30:CL30"/>
    <mergeCell ref="CM30:CN30"/>
    <mergeCell ref="CO30:CR30"/>
    <mergeCell ref="CS30:CT30"/>
    <mergeCell ref="CU30:CV30"/>
    <mergeCell ref="CW30:CX30"/>
    <mergeCell ref="BP30:BR30"/>
    <mergeCell ref="BS30:BT30"/>
    <mergeCell ref="BY30:CD30"/>
    <mergeCell ref="CE30:CF30"/>
    <mergeCell ref="CG30:CH30"/>
    <mergeCell ref="CY30:CZ30"/>
    <mergeCell ref="DA30:DC30"/>
    <mergeCell ref="DD30:DE30"/>
    <mergeCell ref="BN30:BO30"/>
    <mergeCell ref="AH30:AI30"/>
    <mergeCell ref="AN30:AS30"/>
    <mergeCell ref="AT30:AU30"/>
    <mergeCell ref="AV30:AW30"/>
    <mergeCell ref="AX30:AY30"/>
    <mergeCell ref="AZ30:BA30"/>
    <mergeCell ref="CI30:CJ30"/>
    <mergeCell ref="BB30:BC30"/>
    <mergeCell ref="BD30:BG30"/>
    <mergeCell ref="BH30:BI30"/>
    <mergeCell ref="BJ30:BK30"/>
    <mergeCell ref="BL30:BM30"/>
    <mergeCell ref="AH31:AI31"/>
    <mergeCell ref="AN31:AS31"/>
    <mergeCell ref="AT31:AU31"/>
    <mergeCell ref="S31:V31"/>
    <mergeCell ref="W31:X31"/>
    <mergeCell ref="Y31:Z31"/>
    <mergeCell ref="AA31:AB31"/>
    <mergeCell ref="AC31:AD31"/>
    <mergeCell ref="AE31:AG31"/>
    <mergeCell ref="BJ32:BK32"/>
    <mergeCell ref="BL32:BM32"/>
    <mergeCell ref="BN32:BO32"/>
    <mergeCell ref="BP32:BR32"/>
    <mergeCell ref="AN32:AS32"/>
    <mergeCell ref="AT32:AU32"/>
    <mergeCell ref="AV32:AW32"/>
    <mergeCell ref="AX32:AY32"/>
    <mergeCell ref="C32:H32"/>
    <mergeCell ref="I32:J32"/>
    <mergeCell ref="K32:L32"/>
    <mergeCell ref="M32:N32"/>
    <mergeCell ref="O32:P32"/>
    <mergeCell ref="Q32:R32"/>
    <mergeCell ref="S32:V32"/>
    <mergeCell ref="CY31:CZ31"/>
    <mergeCell ref="DA31:DC31"/>
    <mergeCell ref="DD31:DE31"/>
    <mergeCell ref="CO31:CR31"/>
    <mergeCell ref="CS31:CT31"/>
    <mergeCell ref="CU31:CV31"/>
    <mergeCell ref="CW31:CX31"/>
    <mergeCell ref="AV31:AW31"/>
    <mergeCell ref="AX31:AY31"/>
    <mergeCell ref="AZ31:BA31"/>
    <mergeCell ref="CK31:CL31"/>
    <mergeCell ref="CM31:CN31"/>
    <mergeCell ref="BP31:BR31"/>
    <mergeCell ref="BS31:BT31"/>
    <mergeCell ref="BY31:CD31"/>
    <mergeCell ref="CE31:CF31"/>
    <mergeCell ref="CG31:CH31"/>
    <mergeCell ref="CI31:CJ31"/>
    <mergeCell ref="BB31:BC31"/>
    <mergeCell ref="BD31:BG31"/>
    <mergeCell ref="BH31:BI31"/>
    <mergeCell ref="BJ31:BK31"/>
    <mergeCell ref="BL31:BM31"/>
    <mergeCell ref="BN31:BO31"/>
    <mergeCell ref="DA32:DC32"/>
    <mergeCell ref="DD32:DE32"/>
    <mergeCell ref="A33:H33"/>
    <mergeCell ref="I33:J33"/>
    <mergeCell ref="K33:L33"/>
    <mergeCell ref="M33:N33"/>
    <mergeCell ref="O33:P33"/>
    <mergeCell ref="Q33:R33"/>
    <mergeCell ref="S33:V33"/>
    <mergeCell ref="W33:X33"/>
    <mergeCell ref="CM32:CN32"/>
    <mergeCell ref="CO32:CR32"/>
    <mergeCell ref="CS32:CT32"/>
    <mergeCell ref="CU32:CV32"/>
    <mergeCell ref="CW32:CX32"/>
    <mergeCell ref="CY32:CZ32"/>
    <mergeCell ref="BS32:BT32"/>
    <mergeCell ref="BY32:CD32"/>
    <mergeCell ref="CE32:CF32"/>
    <mergeCell ref="CG32:CH32"/>
    <mergeCell ref="CI32:CJ32"/>
    <mergeCell ref="CK32:CL32"/>
    <mergeCell ref="W32:X32"/>
    <mergeCell ref="Y32:Z32"/>
    <mergeCell ref="BD32:BG32"/>
    <mergeCell ref="BH32:BI32"/>
    <mergeCell ref="AV33:AW33"/>
    <mergeCell ref="AX33:AY33"/>
    <mergeCell ref="AZ33:BA33"/>
    <mergeCell ref="BB33:BC33"/>
    <mergeCell ref="BD33:BG33"/>
    <mergeCell ref="Y33:Z33"/>
    <mergeCell ref="AA33:AB33"/>
    <mergeCell ref="AC33:AD33"/>
    <mergeCell ref="AE33:AG33"/>
    <mergeCell ref="AH33:AI33"/>
    <mergeCell ref="AL33:AS33"/>
    <mergeCell ref="AZ32:BA32"/>
    <mergeCell ref="BB32:BC32"/>
    <mergeCell ref="AA32:AB32"/>
    <mergeCell ref="AC32:AD32"/>
    <mergeCell ref="AE32:AG32"/>
    <mergeCell ref="AH32:AI32"/>
    <mergeCell ref="A35:D36"/>
    <mergeCell ref="E35:R36"/>
    <mergeCell ref="AL35:AO36"/>
    <mergeCell ref="AP35:BC36"/>
    <mergeCell ref="BW35:BZ36"/>
    <mergeCell ref="CA35:CN36"/>
    <mergeCell ref="DD33:DE33"/>
    <mergeCell ref="A34:D34"/>
    <mergeCell ref="E34:R34"/>
    <mergeCell ref="S34:U41"/>
    <mergeCell ref="V34:AI41"/>
    <mergeCell ref="AL34:AO34"/>
    <mergeCell ref="AP34:BC34"/>
    <mergeCell ref="BD34:BF41"/>
    <mergeCell ref="BG34:BT41"/>
    <mergeCell ref="BW34:BZ34"/>
    <mergeCell ref="CO33:CR33"/>
    <mergeCell ref="CS33:CT33"/>
    <mergeCell ref="CU33:CV33"/>
    <mergeCell ref="CW33:CX33"/>
    <mergeCell ref="CY33:CZ33"/>
    <mergeCell ref="DA33:DC33"/>
    <mergeCell ref="BW33:CD33"/>
    <mergeCell ref="CE33:CF33"/>
    <mergeCell ref="DH6:DY20"/>
    <mergeCell ref="DH21:DY23"/>
    <mergeCell ref="BW43:BZ44"/>
    <mergeCell ref="AL37:AO39"/>
    <mergeCell ref="AP37:BC37"/>
    <mergeCell ref="BW37:BZ38"/>
    <mergeCell ref="CA37:CN38"/>
    <mergeCell ref="AP38:BC39"/>
    <mergeCell ref="BW39:BZ41"/>
    <mergeCell ref="CA39:CN41"/>
    <mergeCell ref="CA34:CN34"/>
    <mergeCell ref="CO34:CQ41"/>
    <mergeCell ref="CR34:DE41"/>
    <mergeCell ref="CG33:CH33"/>
    <mergeCell ref="CI33:CJ33"/>
    <mergeCell ref="CK33:CL33"/>
    <mergeCell ref="CM33:CN33"/>
    <mergeCell ref="BH33:BI33"/>
    <mergeCell ref="BJ33:BK33"/>
    <mergeCell ref="BL33:BM33"/>
    <mergeCell ref="BN33:BO33"/>
    <mergeCell ref="BP33:BR33"/>
    <mergeCell ref="BS33:BT33"/>
    <mergeCell ref="AT33:AU33"/>
  </mergeCells>
  <phoneticPr fontId="40"/>
  <printOptions horizontalCentered="1" verticalCentered="1"/>
  <pageMargins left="0" right="0" top="0" bottom="0" header="0.51181102362204722" footer="0.51181102362204722"/>
  <pageSetup paperSize="9" scale="63" firstPageNumber="0" orientation="landscape" useFirstPageNumber="1" errors="blank"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showGridLines="0" zoomScale="85" zoomScaleNormal="85" workbookViewId="0"/>
  </sheetViews>
  <sheetFormatPr defaultColWidth="9" defaultRowHeight="12"/>
  <cols>
    <col min="1" max="27" width="4.36328125" style="96" customWidth="1"/>
    <col min="28" max="28" width="9" style="96" bestFit="1"/>
    <col min="29" max="16384" width="9" style="96"/>
  </cols>
  <sheetData>
    <row r="1" spans="1:27" ht="23.5">
      <c r="A1" s="97" t="s">
        <v>312</v>
      </c>
      <c r="AA1" s="98" t="s">
        <v>316</v>
      </c>
    </row>
    <row r="2" spans="1:27" ht="16.5" customHeight="1">
      <c r="A2" s="387" t="s">
        <v>320</v>
      </c>
      <c r="B2" s="388"/>
      <c r="C2" s="388"/>
      <c r="D2" s="388"/>
      <c r="E2" s="388"/>
      <c r="F2" s="388"/>
      <c r="G2" s="388"/>
      <c r="H2" s="389" t="s">
        <v>321</v>
      </c>
      <c r="I2" s="390"/>
      <c r="J2" s="387" t="s">
        <v>320</v>
      </c>
      <c r="K2" s="388"/>
      <c r="L2" s="388"/>
      <c r="M2" s="388"/>
      <c r="N2" s="388"/>
      <c r="O2" s="388"/>
      <c r="P2" s="388"/>
      <c r="Q2" s="389" t="s">
        <v>321</v>
      </c>
      <c r="R2" s="390"/>
      <c r="S2" s="387" t="s">
        <v>320</v>
      </c>
      <c r="T2" s="388"/>
      <c r="U2" s="388"/>
      <c r="V2" s="388"/>
      <c r="W2" s="388"/>
      <c r="X2" s="388"/>
      <c r="Y2" s="388"/>
      <c r="Z2" s="389" t="s">
        <v>321</v>
      </c>
      <c r="AA2" s="390"/>
    </row>
    <row r="3" spans="1:27" ht="16.5" customHeight="1">
      <c r="A3" s="380"/>
      <c r="B3" s="381"/>
      <c r="C3" s="381"/>
      <c r="D3" s="381"/>
      <c r="E3" s="382" t="s">
        <v>104</v>
      </c>
      <c r="F3" s="383"/>
      <c r="G3" s="384"/>
      <c r="H3" s="385" t="s">
        <v>322</v>
      </c>
      <c r="I3" s="386"/>
      <c r="J3" s="380"/>
      <c r="K3" s="381"/>
      <c r="L3" s="381"/>
      <c r="M3" s="381"/>
      <c r="N3" s="382" t="s">
        <v>104</v>
      </c>
      <c r="O3" s="383"/>
      <c r="P3" s="384"/>
      <c r="Q3" s="385" t="s">
        <v>322</v>
      </c>
      <c r="R3" s="386"/>
      <c r="S3" s="380"/>
      <c r="T3" s="381"/>
      <c r="U3" s="381"/>
      <c r="V3" s="381"/>
      <c r="W3" s="382" t="s">
        <v>104</v>
      </c>
      <c r="X3" s="383"/>
      <c r="Y3" s="384"/>
      <c r="Z3" s="385" t="s">
        <v>322</v>
      </c>
      <c r="AA3" s="386"/>
    </row>
    <row r="4" spans="1:27" ht="16.5" customHeight="1">
      <c r="A4" s="99" t="s">
        <v>323</v>
      </c>
      <c r="B4" s="375" t="s">
        <v>327</v>
      </c>
      <c r="C4" s="376"/>
      <c r="D4" s="376"/>
      <c r="E4" s="371" t="s">
        <v>330</v>
      </c>
      <c r="F4" s="377"/>
      <c r="G4" s="377"/>
      <c r="H4" s="373" t="s">
        <v>331</v>
      </c>
      <c r="I4" s="378"/>
      <c r="J4" s="99" t="s">
        <v>333</v>
      </c>
      <c r="K4" s="375" t="s">
        <v>334</v>
      </c>
      <c r="L4" s="379"/>
      <c r="M4" s="379"/>
      <c r="N4" s="371" t="s">
        <v>335</v>
      </c>
      <c r="O4" s="372"/>
      <c r="P4" s="372"/>
      <c r="Q4" s="373" t="s">
        <v>260</v>
      </c>
      <c r="R4" s="374"/>
      <c r="S4" s="99"/>
      <c r="T4" s="375" t="s">
        <v>337</v>
      </c>
      <c r="U4" s="379"/>
      <c r="V4" s="379"/>
      <c r="W4" s="371" t="s">
        <v>338</v>
      </c>
      <c r="X4" s="372"/>
      <c r="Y4" s="372"/>
      <c r="Z4" s="373" t="s">
        <v>7</v>
      </c>
      <c r="AA4" s="374"/>
    </row>
    <row r="5" spans="1:27" ht="16.5" customHeight="1">
      <c r="A5" s="100"/>
      <c r="B5" s="362" t="s">
        <v>89</v>
      </c>
      <c r="C5" s="363"/>
      <c r="D5" s="363"/>
      <c r="E5" s="364" t="s">
        <v>340</v>
      </c>
      <c r="F5" s="365"/>
      <c r="G5" s="365"/>
      <c r="H5" s="366" t="s">
        <v>341</v>
      </c>
      <c r="I5" s="367"/>
      <c r="J5" s="101" t="s">
        <v>343</v>
      </c>
      <c r="K5" s="362" t="s">
        <v>82</v>
      </c>
      <c r="L5" s="368"/>
      <c r="M5" s="368"/>
      <c r="N5" s="364" t="s">
        <v>344</v>
      </c>
      <c r="O5" s="369"/>
      <c r="P5" s="369"/>
      <c r="Q5" s="366" t="s">
        <v>269</v>
      </c>
      <c r="R5" s="370"/>
      <c r="S5" s="101" t="s">
        <v>345</v>
      </c>
      <c r="T5" s="362" t="s">
        <v>348</v>
      </c>
      <c r="U5" s="368"/>
      <c r="V5" s="368"/>
      <c r="W5" s="364" t="s">
        <v>349</v>
      </c>
      <c r="X5" s="369"/>
      <c r="Y5" s="369"/>
      <c r="Z5" s="366" t="s">
        <v>350</v>
      </c>
      <c r="AA5" s="370"/>
    </row>
    <row r="6" spans="1:27" ht="16.5" customHeight="1">
      <c r="A6" s="100"/>
      <c r="B6" s="362" t="s">
        <v>72</v>
      </c>
      <c r="C6" s="363"/>
      <c r="D6" s="363"/>
      <c r="E6" s="364" t="s">
        <v>307</v>
      </c>
      <c r="F6" s="365"/>
      <c r="G6" s="365"/>
      <c r="H6" s="366" t="s">
        <v>7</v>
      </c>
      <c r="I6" s="367"/>
      <c r="J6" s="100"/>
      <c r="K6" s="362" t="s">
        <v>232</v>
      </c>
      <c r="L6" s="368"/>
      <c r="M6" s="368"/>
      <c r="N6" s="364" t="s">
        <v>41</v>
      </c>
      <c r="O6" s="369"/>
      <c r="P6" s="369"/>
      <c r="Q6" s="366" t="s">
        <v>350</v>
      </c>
      <c r="R6" s="370"/>
      <c r="S6" s="100"/>
      <c r="T6" s="362" t="s">
        <v>351</v>
      </c>
      <c r="U6" s="368"/>
      <c r="V6" s="368"/>
      <c r="W6" s="364" t="s">
        <v>253</v>
      </c>
      <c r="X6" s="369"/>
      <c r="Y6" s="369"/>
      <c r="Z6" s="366" t="s">
        <v>341</v>
      </c>
      <c r="AA6" s="370"/>
    </row>
    <row r="7" spans="1:27" ht="16.5" customHeight="1">
      <c r="A7" s="100"/>
      <c r="B7" s="362" t="s">
        <v>35</v>
      </c>
      <c r="C7" s="363"/>
      <c r="D7" s="363"/>
      <c r="E7" s="364" t="s">
        <v>353</v>
      </c>
      <c r="F7" s="365"/>
      <c r="G7" s="365"/>
      <c r="H7" s="366" t="s">
        <v>331</v>
      </c>
      <c r="I7" s="367"/>
      <c r="J7" s="100"/>
      <c r="K7" s="362" t="s">
        <v>354</v>
      </c>
      <c r="L7" s="368"/>
      <c r="M7" s="368"/>
      <c r="N7" s="364" t="s">
        <v>355</v>
      </c>
      <c r="O7" s="369"/>
      <c r="P7" s="369"/>
      <c r="Q7" s="366" t="s">
        <v>361</v>
      </c>
      <c r="R7" s="370"/>
      <c r="S7" s="100"/>
      <c r="T7" s="362" t="s">
        <v>325</v>
      </c>
      <c r="U7" s="368"/>
      <c r="V7" s="368"/>
      <c r="W7" s="364" t="s">
        <v>362</v>
      </c>
      <c r="X7" s="369"/>
      <c r="Y7" s="369"/>
      <c r="Z7" s="366" t="s">
        <v>125</v>
      </c>
      <c r="AA7" s="370"/>
    </row>
    <row r="8" spans="1:27" ht="16.5" customHeight="1">
      <c r="A8" s="100"/>
      <c r="B8" s="362" t="s">
        <v>363</v>
      </c>
      <c r="C8" s="363"/>
      <c r="D8" s="363"/>
      <c r="E8" s="364" t="s">
        <v>366</v>
      </c>
      <c r="F8" s="365"/>
      <c r="G8" s="365"/>
      <c r="H8" s="366" t="s">
        <v>7</v>
      </c>
      <c r="I8" s="367"/>
      <c r="J8" s="100"/>
      <c r="K8" s="362" t="s">
        <v>367</v>
      </c>
      <c r="L8" s="368"/>
      <c r="M8" s="368"/>
      <c r="N8" s="364" t="s">
        <v>369</v>
      </c>
      <c r="O8" s="369"/>
      <c r="P8" s="369"/>
      <c r="Q8" s="366" t="s">
        <v>371</v>
      </c>
      <c r="R8" s="370"/>
      <c r="S8" s="100"/>
      <c r="T8" s="362" t="s">
        <v>219</v>
      </c>
      <c r="U8" s="368"/>
      <c r="V8" s="368"/>
      <c r="W8" s="364" t="s">
        <v>165</v>
      </c>
      <c r="X8" s="369"/>
      <c r="Y8" s="369"/>
      <c r="Z8" s="366" t="s">
        <v>372</v>
      </c>
      <c r="AA8" s="370"/>
    </row>
    <row r="9" spans="1:27" ht="16.5" customHeight="1">
      <c r="A9" s="100"/>
      <c r="B9" s="362" t="s">
        <v>373</v>
      </c>
      <c r="C9" s="363"/>
      <c r="D9" s="363"/>
      <c r="E9" s="364" t="s">
        <v>378</v>
      </c>
      <c r="F9" s="365"/>
      <c r="G9" s="365"/>
      <c r="H9" s="366" t="s">
        <v>361</v>
      </c>
      <c r="I9" s="367"/>
      <c r="J9" s="100"/>
      <c r="K9" s="362" t="s">
        <v>171</v>
      </c>
      <c r="L9" s="368"/>
      <c r="M9" s="368"/>
      <c r="N9" s="364" t="s">
        <v>379</v>
      </c>
      <c r="O9" s="369"/>
      <c r="P9" s="369"/>
      <c r="Q9" s="366" t="s">
        <v>381</v>
      </c>
      <c r="R9" s="370"/>
      <c r="S9" s="101" t="s">
        <v>127</v>
      </c>
      <c r="T9" s="362" t="s">
        <v>382</v>
      </c>
      <c r="U9" s="368"/>
      <c r="V9" s="368"/>
      <c r="W9" s="364" t="s">
        <v>384</v>
      </c>
      <c r="X9" s="369"/>
      <c r="Y9" s="369"/>
      <c r="Z9" s="366" t="s">
        <v>128</v>
      </c>
      <c r="AA9" s="370"/>
    </row>
    <row r="10" spans="1:27" ht="16.5" customHeight="1">
      <c r="A10" s="100"/>
      <c r="B10" s="362" t="s">
        <v>206</v>
      </c>
      <c r="C10" s="363"/>
      <c r="D10" s="363"/>
      <c r="E10" s="364" t="s">
        <v>142</v>
      </c>
      <c r="F10" s="365"/>
      <c r="G10" s="365"/>
      <c r="H10" s="366" t="s">
        <v>386</v>
      </c>
      <c r="I10" s="367"/>
      <c r="J10" s="101" t="s">
        <v>383</v>
      </c>
      <c r="K10" s="362" t="s">
        <v>387</v>
      </c>
      <c r="L10" s="368"/>
      <c r="M10" s="368"/>
      <c r="N10" s="364" t="s">
        <v>388</v>
      </c>
      <c r="O10" s="369"/>
      <c r="P10" s="369"/>
      <c r="Q10" s="366" t="s">
        <v>361</v>
      </c>
      <c r="R10" s="370"/>
      <c r="S10" s="101" t="s">
        <v>212</v>
      </c>
      <c r="T10" s="362" t="s">
        <v>392</v>
      </c>
      <c r="U10" s="368"/>
      <c r="V10" s="368"/>
      <c r="W10" s="364" t="s">
        <v>217</v>
      </c>
      <c r="X10" s="369"/>
      <c r="Y10" s="369"/>
      <c r="Z10" s="366" t="s">
        <v>393</v>
      </c>
      <c r="AA10" s="370"/>
    </row>
    <row r="11" spans="1:27" ht="16.5" customHeight="1">
      <c r="A11" s="100"/>
      <c r="B11" s="362" t="s">
        <v>394</v>
      </c>
      <c r="C11" s="363"/>
      <c r="D11" s="363"/>
      <c r="E11" s="364" t="s">
        <v>332</v>
      </c>
      <c r="F11" s="365"/>
      <c r="G11" s="365"/>
      <c r="H11" s="366" t="s">
        <v>311</v>
      </c>
      <c r="I11" s="367"/>
      <c r="J11" s="100"/>
      <c r="K11" s="362" t="s">
        <v>176</v>
      </c>
      <c r="L11" s="368"/>
      <c r="M11" s="368"/>
      <c r="N11" s="364" t="s">
        <v>31</v>
      </c>
      <c r="O11" s="369"/>
      <c r="P11" s="369"/>
      <c r="Q11" s="366" t="s">
        <v>395</v>
      </c>
      <c r="R11" s="370"/>
      <c r="S11" s="101" t="s">
        <v>396</v>
      </c>
      <c r="T11" s="362" t="s">
        <v>398</v>
      </c>
      <c r="U11" s="368"/>
      <c r="V11" s="368"/>
      <c r="W11" s="364" t="s">
        <v>399</v>
      </c>
      <c r="X11" s="369"/>
      <c r="Y11" s="369"/>
      <c r="Z11" s="366" t="s">
        <v>317</v>
      </c>
      <c r="AA11" s="370"/>
    </row>
    <row r="12" spans="1:27" ht="16.5" customHeight="1">
      <c r="A12" s="100"/>
      <c r="B12" s="362" t="s">
        <v>400</v>
      </c>
      <c r="C12" s="363"/>
      <c r="D12" s="363"/>
      <c r="E12" s="364" t="s">
        <v>401</v>
      </c>
      <c r="F12" s="365"/>
      <c r="G12" s="365"/>
      <c r="H12" s="366" t="s">
        <v>402</v>
      </c>
      <c r="I12" s="367"/>
      <c r="J12" s="100"/>
      <c r="K12" s="362" t="s">
        <v>64</v>
      </c>
      <c r="L12" s="368"/>
      <c r="M12" s="368"/>
      <c r="N12" s="364" t="s">
        <v>403</v>
      </c>
      <c r="O12" s="369"/>
      <c r="P12" s="369"/>
      <c r="Q12" s="366" t="s">
        <v>386</v>
      </c>
      <c r="R12" s="370"/>
      <c r="S12" s="101" t="s">
        <v>318</v>
      </c>
      <c r="T12" s="362" t="s">
        <v>404</v>
      </c>
      <c r="U12" s="368"/>
      <c r="V12" s="368"/>
      <c r="W12" s="364" t="s">
        <v>2</v>
      </c>
      <c r="X12" s="369"/>
      <c r="Y12" s="369"/>
      <c r="Z12" s="366" t="s">
        <v>395</v>
      </c>
      <c r="AA12" s="370"/>
    </row>
    <row r="13" spans="1:27" ht="16.5" customHeight="1">
      <c r="A13" s="100"/>
      <c r="B13" s="362" t="s">
        <v>263</v>
      </c>
      <c r="C13" s="363"/>
      <c r="D13" s="363"/>
      <c r="E13" s="364" t="s">
        <v>57</v>
      </c>
      <c r="F13" s="365"/>
      <c r="G13" s="365"/>
      <c r="H13" s="366" t="s">
        <v>260</v>
      </c>
      <c r="I13" s="367"/>
      <c r="J13" s="100"/>
      <c r="K13" s="362" t="s">
        <v>407</v>
      </c>
      <c r="L13" s="368"/>
      <c r="M13" s="368"/>
      <c r="N13" s="364" t="s">
        <v>409</v>
      </c>
      <c r="O13" s="369"/>
      <c r="P13" s="369"/>
      <c r="Q13" s="366" t="s">
        <v>410</v>
      </c>
      <c r="R13" s="370"/>
      <c r="S13" s="100"/>
      <c r="T13" s="362" t="s">
        <v>411</v>
      </c>
      <c r="U13" s="368"/>
      <c r="V13" s="368"/>
      <c r="W13" s="364" t="s">
        <v>48</v>
      </c>
      <c r="X13" s="369"/>
      <c r="Y13" s="369"/>
      <c r="Z13" s="366" t="s">
        <v>10</v>
      </c>
      <c r="AA13" s="370"/>
    </row>
    <row r="14" spans="1:27" ht="16.5" customHeight="1">
      <c r="A14" s="100"/>
      <c r="B14" s="362" t="s">
        <v>412</v>
      </c>
      <c r="C14" s="363"/>
      <c r="D14" s="363"/>
      <c r="E14" s="364" t="s">
        <v>413</v>
      </c>
      <c r="F14" s="365"/>
      <c r="G14" s="365"/>
      <c r="H14" s="366" t="s">
        <v>402</v>
      </c>
      <c r="I14" s="367"/>
      <c r="J14" s="100"/>
      <c r="K14" s="362" t="s">
        <v>415</v>
      </c>
      <c r="L14" s="368"/>
      <c r="M14" s="368"/>
      <c r="N14" s="364" t="s">
        <v>103</v>
      </c>
      <c r="O14" s="369"/>
      <c r="P14" s="369"/>
      <c r="Q14" s="366" t="s">
        <v>393</v>
      </c>
      <c r="R14" s="370"/>
      <c r="S14" s="100"/>
      <c r="T14" s="362" t="s">
        <v>195</v>
      </c>
      <c r="U14" s="368"/>
      <c r="V14" s="368"/>
      <c r="W14" s="364" t="s">
        <v>120</v>
      </c>
      <c r="X14" s="369"/>
      <c r="Y14" s="369"/>
      <c r="Z14" s="366" t="s">
        <v>371</v>
      </c>
      <c r="AA14" s="370"/>
    </row>
    <row r="15" spans="1:27" ht="16.5" customHeight="1">
      <c r="A15" s="101" t="s">
        <v>277</v>
      </c>
      <c r="B15" s="362" t="s">
        <v>184</v>
      </c>
      <c r="C15" s="363"/>
      <c r="D15" s="363"/>
      <c r="E15" s="364" t="s">
        <v>237</v>
      </c>
      <c r="F15" s="365"/>
      <c r="G15" s="365"/>
      <c r="H15" s="366" t="s">
        <v>361</v>
      </c>
      <c r="I15" s="367"/>
      <c r="J15" s="100"/>
      <c r="K15" s="362" t="s">
        <v>294</v>
      </c>
      <c r="L15" s="368"/>
      <c r="M15" s="368"/>
      <c r="N15" s="364" t="s">
        <v>416</v>
      </c>
      <c r="O15" s="369"/>
      <c r="P15" s="369"/>
      <c r="Q15" s="366" t="s">
        <v>361</v>
      </c>
      <c r="R15" s="370"/>
      <c r="S15" s="100"/>
      <c r="T15" s="362" t="s">
        <v>418</v>
      </c>
      <c r="U15" s="368"/>
      <c r="V15" s="368"/>
      <c r="W15" s="364" t="s">
        <v>420</v>
      </c>
      <c r="X15" s="369"/>
      <c r="Y15" s="369"/>
      <c r="Z15" s="366" t="s">
        <v>386</v>
      </c>
      <c r="AA15" s="370"/>
    </row>
    <row r="16" spans="1:27" ht="16.5" customHeight="1">
      <c r="A16" s="100"/>
      <c r="B16" s="362" t="s">
        <v>112</v>
      </c>
      <c r="C16" s="363"/>
      <c r="D16" s="363"/>
      <c r="E16" s="364" t="s">
        <v>368</v>
      </c>
      <c r="F16" s="365"/>
      <c r="G16" s="365"/>
      <c r="H16" s="366" t="s">
        <v>423</v>
      </c>
      <c r="I16" s="367"/>
      <c r="J16" s="100"/>
      <c r="K16" s="362" t="s">
        <v>425</v>
      </c>
      <c r="L16" s="368"/>
      <c r="M16" s="368"/>
      <c r="N16" s="364" t="s">
        <v>426</v>
      </c>
      <c r="O16" s="369"/>
      <c r="P16" s="369"/>
      <c r="Q16" s="366" t="s">
        <v>372</v>
      </c>
      <c r="R16" s="370"/>
      <c r="S16" s="101" t="s">
        <v>356</v>
      </c>
      <c r="T16" s="362" t="s">
        <v>427</v>
      </c>
      <c r="U16" s="368"/>
      <c r="V16" s="368"/>
      <c r="W16" s="364" t="s">
        <v>408</v>
      </c>
      <c r="X16" s="369"/>
      <c r="Y16" s="369"/>
      <c r="Z16" s="366" t="s">
        <v>331</v>
      </c>
      <c r="AA16" s="370"/>
    </row>
    <row r="17" spans="1:27" ht="16.5" customHeight="1">
      <c r="A17" s="100"/>
      <c r="B17" s="362" t="s">
        <v>238</v>
      </c>
      <c r="C17" s="363"/>
      <c r="D17" s="363"/>
      <c r="E17" s="364" t="s">
        <v>273</v>
      </c>
      <c r="F17" s="365"/>
      <c r="G17" s="365"/>
      <c r="H17" s="366" t="s">
        <v>311</v>
      </c>
      <c r="I17" s="367"/>
      <c r="J17" s="100"/>
      <c r="K17" s="362" t="s">
        <v>428</v>
      </c>
      <c r="L17" s="368"/>
      <c r="M17" s="368"/>
      <c r="N17" s="364" t="s">
        <v>32</v>
      </c>
      <c r="O17" s="369"/>
      <c r="P17" s="369"/>
      <c r="Q17" s="366" t="s">
        <v>361</v>
      </c>
      <c r="R17" s="370"/>
      <c r="S17" s="100"/>
      <c r="T17" s="362" t="s">
        <v>429</v>
      </c>
      <c r="U17" s="368"/>
      <c r="V17" s="368"/>
      <c r="W17" s="364" t="s">
        <v>432</v>
      </c>
      <c r="X17" s="369"/>
      <c r="Y17" s="369"/>
      <c r="Z17" s="366" t="s">
        <v>331</v>
      </c>
      <c r="AA17" s="370"/>
    </row>
    <row r="18" spans="1:27" ht="16.5" customHeight="1">
      <c r="A18" s="100"/>
      <c r="B18" s="362" t="s">
        <v>261</v>
      </c>
      <c r="C18" s="363"/>
      <c r="D18" s="363"/>
      <c r="E18" s="364" t="s">
        <v>433</v>
      </c>
      <c r="F18" s="365"/>
      <c r="G18" s="365"/>
      <c r="H18" s="366" t="s">
        <v>372</v>
      </c>
      <c r="I18" s="367"/>
      <c r="J18" s="100"/>
      <c r="K18" s="362" t="s">
        <v>434</v>
      </c>
      <c r="L18" s="368"/>
      <c r="M18" s="368"/>
      <c r="N18" s="364" t="s">
        <v>380</v>
      </c>
      <c r="O18" s="369"/>
      <c r="P18" s="369"/>
      <c r="Q18" s="366" t="s">
        <v>331</v>
      </c>
      <c r="R18" s="370"/>
      <c r="S18" s="100"/>
      <c r="T18" s="362" t="s">
        <v>436</v>
      </c>
      <c r="U18" s="368"/>
      <c r="V18" s="368"/>
      <c r="W18" s="364" t="s">
        <v>106</v>
      </c>
      <c r="X18" s="369"/>
      <c r="Y18" s="369"/>
      <c r="Z18" s="366" t="s">
        <v>331</v>
      </c>
      <c r="AA18" s="370"/>
    </row>
    <row r="19" spans="1:27" ht="16.5" customHeight="1">
      <c r="A19" s="100"/>
      <c r="B19" s="362" t="s">
        <v>437</v>
      </c>
      <c r="C19" s="363"/>
      <c r="D19" s="363"/>
      <c r="E19" s="364" t="s">
        <v>357</v>
      </c>
      <c r="F19" s="365"/>
      <c r="G19" s="365"/>
      <c r="H19" s="366" t="s">
        <v>7</v>
      </c>
      <c r="I19" s="367"/>
      <c r="J19" s="100"/>
      <c r="K19" s="362" t="s">
        <v>22</v>
      </c>
      <c r="L19" s="368"/>
      <c r="M19" s="368"/>
      <c r="N19" s="364" t="s">
        <v>257</v>
      </c>
      <c r="O19" s="369"/>
      <c r="P19" s="369"/>
      <c r="Q19" s="366" t="s">
        <v>410</v>
      </c>
      <c r="R19" s="370"/>
      <c r="S19" s="100"/>
      <c r="T19" s="362" t="s">
        <v>440</v>
      </c>
      <c r="U19" s="368"/>
      <c r="V19" s="368"/>
      <c r="W19" s="364" t="s">
        <v>441</v>
      </c>
      <c r="X19" s="369"/>
      <c r="Y19" s="369"/>
      <c r="Z19" s="366" t="s">
        <v>350</v>
      </c>
      <c r="AA19" s="370"/>
    </row>
    <row r="20" spans="1:27" ht="16.5" customHeight="1">
      <c r="A20" s="101" t="s">
        <v>443</v>
      </c>
      <c r="B20" s="362" t="s">
        <v>444</v>
      </c>
      <c r="C20" s="363"/>
      <c r="D20" s="363"/>
      <c r="E20" s="364" t="s">
        <v>290</v>
      </c>
      <c r="F20" s="365"/>
      <c r="G20" s="365"/>
      <c r="H20" s="366" t="s">
        <v>7</v>
      </c>
      <c r="I20" s="367"/>
      <c r="J20" s="100"/>
      <c r="K20" s="362" t="s">
        <v>445</v>
      </c>
      <c r="L20" s="368"/>
      <c r="M20" s="368"/>
      <c r="N20" s="364" t="s">
        <v>279</v>
      </c>
      <c r="O20" s="369"/>
      <c r="P20" s="369"/>
      <c r="Q20" s="366" t="s">
        <v>341</v>
      </c>
      <c r="R20" s="370"/>
      <c r="S20" s="100"/>
      <c r="T20" s="362" t="s">
        <v>146</v>
      </c>
      <c r="U20" s="368"/>
      <c r="V20" s="368"/>
      <c r="W20" s="364" t="s">
        <v>446</v>
      </c>
      <c r="X20" s="369"/>
      <c r="Y20" s="369"/>
      <c r="Z20" s="366" t="s">
        <v>331</v>
      </c>
      <c r="AA20" s="370"/>
    </row>
    <row r="21" spans="1:27" ht="16.5" customHeight="1">
      <c r="A21" s="100"/>
      <c r="B21" s="362" t="s">
        <v>448</v>
      </c>
      <c r="C21" s="363"/>
      <c r="D21" s="363"/>
      <c r="E21" s="364" t="s">
        <v>449</v>
      </c>
      <c r="F21" s="365"/>
      <c r="G21" s="365"/>
      <c r="H21" s="366" t="s">
        <v>7</v>
      </c>
      <c r="I21" s="367"/>
      <c r="J21" s="100"/>
      <c r="K21" s="362" t="s">
        <v>84</v>
      </c>
      <c r="L21" s="368"/>
      <c r="M21" s="368"/>
      <c r="N21" s="364" t="s">
        <v>451</v>
      </c>
      <c r="O21" s="369"/>
      <c r="P21" s="369"/>
      <c r="Q21" s="366" t="s">
        <v>260</v>
      </c>
      <c r="R21" s="370"/>
      <c r="S21" s="100"/>
      <c r="T21" s="362" t="s">
        <v>258</v>
      </c>
      <c r="U21" s="368"/>
      <c r="V21" s="368"/>
      <c r="W21" s="364" t="s">
        <v>96</v>
      </c>
      <c r="X21" s="369"/>
      <c r="Y21" s="369"/>
      <c r="Z21" s="366" t="s">
        <v>7</v>
      </c>
      <c r="AA21" s="370"/>
    </row>
    <row r="22" spans="1:27" ht="16.5" customHeight="1">
      <c r="A22" s="100"/>
      <c r="B22" s="362" t="s">
        <v>309</v>
      </c>
      <c r="C22" s="363"/>
      <c r="D22" s="363"/>
      <c r="E22" s="364" t="s">
        <v>453</v>
      </c>
      <c r="F22" s="365"/>
      <c r="G22" s="365"/>
      <c r="H22" s="366" t="s">
        <v>350</v>
      </c>
      <c r="I22" s="367"/>
      <c r="J22" s="100"/>
      <c r="K22" s="362" t="s">
        <v>454</v>
      </c>
      <c r="L22" s="368"/>
      <c r="M22" s="368"/>
      <c r="N22" s="364" t="s">
        <v>141</v>
      </c>
      <c r="O22" s="369"/>
      <c r="P22" s="369"/>
      <c r="Q22" s="366" t="s">
        <v>10</v>
      </c>
      <c r="R22" s="370"/>
      <c r="S22" s="100"/>
      <c r="T22" s="362" t="s">
        <v>385</v>
      </c>
      <c r="U22" s="368"/>
      <c r="V22" s="368"/>
      <c r="W22" s="364" t="s">
        <v>455</v>
      </c>
      <c r="X22" s="369"/>
      <c r="Y22" s="369"/>
      <c r="Z22" s="366" t="s">
        <v>410</v>
      </c>
      <c r="AA22" s="370"/>
    </row>
    <row r="23" spans="1:27" ht="16.5" customHeight="1">
      <c r="A23" s="100"/>
      <c r="B23" s="362" t="s">
        <v>457</v>
      </c>
      <c r="C23" s="363"/>
      <c r="D23" s="363"/>
      <c r="E23" s="364" t="s">
        <v>458</v>
      </c>
      <c r="F23" s="365"/>
      <c r="G23" s="365"/>
      <c r="H23" s="366" t="s">
        <v>361</v>
      </c>
      <c r="I23" s="367"/>
      <c r="J23" s="100"/>
      <c r="K23" s="362" t="s">
        <v>27</v>
      </c>
      <c r="L23" s="368"/>
      <c r="M23" s="368"/>
      <c r="N23" s="364" t="s">
        <v>460</v>
      </c>
      <c r="O23" s="369"/>
      <c r="P23" s="369"/>
      <c r="Q23" s="366" t="s">
        <v>402</v>
      </c>
      <c r="R23" s="370"/>
      <c r="S23" s="100"/>
      <c r="T23" s="362" t="s">
        <v>461</v>
      </c>
      <c r="U23" s="368"/>
      <c r="V23" s="368"/>
      <c r="W23" s="364" t="s">
        <v>462</v>
      </c>
      <c r="X23" s="369"/>
      <c r="Y23" s="369"/>
      <c r="Z23" s="366" t="s">
        <v>260</v>
      </c>
      <c r="AA23" s="370"/>
    </row>
    <row r="24" spans="1:27" ht="16.5" customHeight="1">
      <c r="A24" s="100"/>
      <c r="B24" s="362" t="s">
        <v>463</v>
      </c>
      <c r="C24" s="363"/>
      <c r="D24" s="363"/>
      <c r="E24" s="364" t="s">
        <v>319</v>
      </c>
      <c r="F24" s="365"/>
      <c r="G24" s="365"/>
      <c r="H24" s="366" t="s">
        <v>128</v>
      </c>
      <c r="I24" s="367"/>
      <c r="J24" s="100"/>
      <c r="K24" s="362" t="s">
        <v>467</v>
      </c>
      <c r="L24" s="368"/>
      <c r="M24" s="368"/>
      <c r="N24" s="364" t="s">
        <v>52</v>
      </c>
      <c r="O24" s="369"/>
      <c r="P24" s="369"/>
      <c r="Q24" s="366" t="s">
        <v>386</v>
      </c>
      <c r="R24" s="370"/>
      <c r="S24" s="100"/>
      <c r="T24" s="362" t="s">
        <v>435</v>
      </c>
      <c r="U24" s="368"/>
      <c r="V24" s="368"/>
      <c r="W24" s="364" t="s">
        <v>431</v>
      </c>
      <c r="X24" s="369"/>
      <c r="Y24" s="369"/>
      <c r="Z24" s="366" t="s">
        <v>350</v>
      </c>
      <c r="AA24" s="370"/>
    </row>
    <row r="25" spans="1:27" ht="16.5" customHeight="1">
      <c r="A25" s="101" t="s">
        <v>471</v>
      </c>
      <c r="B25" s="362" t="s">
        <v>95</v>
      </c>
      <c r="C25" s="363"/>
      <c r="D25" s="363"/>
      <c r="E25" s="364" t="s">
        <v>365</v>
      </c>
      <c r="F25" s="365"/>
      <c r="G25" s="365"/>
      <c r="H25" s="366" t="s">
        <v>311</v>
      </c>
      <c r="I25" s="367"/>
      <c r="J25" s="100"/>
      <c r="K25" s="362" t="s">
        <v>472</v>
      </c>
      <c r="L25" s="368"/>
      <c r="M25" s="368"/>
      <c r="N25" s="364" t="s">
        <v>473</v>
      </c>
      <c r="O25" s="369"/>
      <c r="P25" s="369"/>
      <c r="Q25" s="366" t="s">
        <v>395</v>
      </c>
      <c r="R25" s="370"/>
      <c r="S25" s="100"/>
      <c r="T25" s="362" t="s">
        <v>375</v>
      </c>
      <c r="U25" s="368"/>
      <c r="V25" s="368"/>
      <c r="W25" s="364" t="s">
        <v>414</v>
      </c>
      <c r="X25" s="369"/>
      <c r="Y25" s="369"/>
      <c r="Z25" s="366" t="s">
        <v>361</v>
      </c>
      <c r="AA25" s="370"/>
    </row>
    <row r="26" spans="1:27" ht="16.5" customHeight="1">
      <c r="A26" s="100"/>
      <c r="B26" s="362" t="s">
        <v>474</v>
      </c>
      <c r="C26" s="363"/>
      <c r="D26" s="363"/>
      <c r="E26" s="364" t="s">
        <v>365</v>
      </c>
      <c r="F26" s="365"/>
      <c r="G26" s="365"/>
      <c r="H26" s="366" t="s">
        <v>371</v>
      </c>
      <c r="I26" s="367"/>
      <c r="J26" s="100"/>
      <c r="K26" s="362" t="s">
        <v>118</v>
      </c>
      <c r="L26" s="368"/>
      <c r="M26" s="368"/>
      <c r="N26" s="364" t="s">
        <v>475</v>
      </c>
      <c r="O26" s="369"/>
      <c r="P26" s="369"/>
      <c r="Q26" s="366" t="s">
        <v>423</v>
      </c>
      <c r="R26" s="370"/>
      <c r="S26" s="101" t="s">
        <v>69</v>
      </c>
      <c r="T26" s="362" t="s">
        <v>476</v>
      </c>
      <c r="U26" s="368"/>
      <c r="V26" s="368"/>
      <c r="W26" s="364" t="s">
        <v>223</v>
      </c>
      <c r="X26" s="369"/>
      <c r="Y26" s="369"/>
      <c r="Z26" s="366" t="s">
        <v>128</v>
      </c>
      <c r="AA26" s="370"/>
    </row>
    <row r="27" spans="1:27" ht="16.5" customHeight="1">
      <c r="A27" s="100"/>
      <c r="B27" s="362" t="s">
        <v>478</v>
      </c>
      <c r="C27" s="363"/>
      <c r="D27" s="363"/>
      <c r="E27" s="364" t="s">
        <v>479</v>
      </c>
      <c r="F27" s="365"/>
      <c r="G27" s="365"/>
      <c r="H27" s="366" t="s">
        <v>423</v>
      </c>
      <c r="I27" s="367"/>
      <c r="J27" s="100"/>
      <c r="K27" s="362" t="s">
        <v>481</v>
      </c>
      <c r="L27" s="368"/>
      <c r="M27" s="368"/>
      <c r="N27" s="364" t="s">
        <v>482</v>
      </c>
      <c r="O27" s="369"/>
      <c r="P27" s="369"/>
      <c r="Q27" s="366" t="s">
        <v>361</v>
      </c>
      <c r="R27" s="370"/>
      <c r="S27" s="100"/>
      <c r="T27" s="362" t="s">
        <v>116</v>
      </c>
      <c r="U27" s="368"/>
      <c r="V27" s="368"/>
      <c r="W27" s="364" t="s">
        <v>483</v>
      </c>
      <c r="X27" s="369"/>
      <c r="Y27" s="369"/>
      <c r="Z27" s="366" t="s">
        <v>395</v>
      </c>
      <c r="AA27" s="370"/>
    </row>
    <row r="28" spans="1:27" ht="16.5" customHeight="1">
      <c r="A28" s="100"/>
      <c r="B28" s="362" t="s">
        <v>438</v>
      </c>
      <c r="C28" s="363"/>
      <c r="D28" s="363"/>
      <c r="E28" s="364" t="s">
        <v>484</v>
      </c>
      <c r="F28" s="365"/>
      <c r="G28" s="365"/>
      <c r="H28" s="366" t="s">
        <v>423</v>
      </c>
      <c r="I28" s="367"/>
      <c r="J28" s="100"/>
      <c r="K28" s="362" t="s">
        <v>297</v>
      </c>
      <c r="L28" s="368"/>
      <c r="M28" s="368"/>
      <c r="N28" s="364" t="s">
        <v>485</v>
      </c>
      <c r="O28" s="369"/>
      <c r="P28" s="369"/>
      <c r="Q28" s="366" t="s">
        <v>7</v>
      </c>
      <c r="R28" s="370"/>
      <c r="S28" s="100"/>
      <c r="T28" s="362" t="s">
        <v>486</v>
      </c>
      <c r="U28" s="368"/>
      <c r="V28" s="368"/>
      <c r="W28" s="364" t="s">
        <v>487</v>
      </c>
      <c r="X28" s="369"/>
      <c r="Y28" s="369"/>
      <c r="Z28" s="366" t="s">
        <v>331</v>
      </c>
      <c r="AA28" s="370"/>
    </row>
    <row r="29" spans="1:27" ht="16.5" customHeight="1">
      <c r="A29" s="100"/>
      <c r="B29" s="362" t="s">
        <v>477</v>
      </c>
      <c r="C29" s="363"/>
      <c r="D29" s="363"/>
      <c r="E29" s="364" t="s">
        <v>301</v>
      </c>
      <c r="F29" s="365"/>
      <c r="G29" s="365"/>
      <c r="H29" s="366" t="s">
        <v>350</v>
      </c>
      <c r="I29" s="367"/>
      <c r="J29" s="100"/>
      <c r="K29" s="362" t="s">
        <v>488</v>
      </c>
      <c r="L29" s="368"/>
      <c r="M29" s="368"/>
      <c r="N29" s="364" t="s">
        <v>209</v>
      </c>
      <c r="O29" s="369"/>
      <c r="P29" s="369"/>
      <c r="Q29" s="366" t="s">
        <v>350</v>
      </c>
      <c r="R29" s="370"/>
      <c r="S29" s="100"/>
      <c r="T29" s="362" t="s">
        <v>166</v>
      </c>
      <c r="U29" s="368"/>
      <c r="V29" s="368"/>
      <c r="W29" s="364" t="s">
        <v>489</v>
      </c>
      <c r="X29" s="369"/>
      <c r="Y29" s="369"/>
      <c r="Z29" s="366" t="s">
        <v>341</v>
      </c>
      <c r="AA29" s="370"/>
    </row>
    <row r="30" spans="1:27" ht="16.5" customHeight="1">
      <c r="A30" s="100"/>
      <c r="B30" s="362" t="s">
        <v>490</v>
      </c>
      <c r="C30" s="363"/>
      <c r="D30" s="363"/>
      <c r="E30" s="364" t="s">
        <v>456</v>
      </c>
      <c r="F30" s="365"/>
      <c r="G30" s="365"/>
      <c r="H30" s="366" t="s">
        <v>381</v>
      </c>
      <c r="I30" s="367"/>
      <c r="J30" s="101" t="s">
        <v>358</v>
      </c>
      <c r="K30" s="362" t="s">
        <v>491</v>
      </c>
      <c r="L30" s="368"/>
      <c r="M30" s="368"/>
      <c r="N30" s="364" t="s">
        <v>492</v>
      </c>
      <c r="O30" s="369"/>
      <c r="P30" s="369"/>
      <c r="Q30" s="366" t="s">
        <v>372</v>
      </c>
      <c r="R30" s="370"/>
      <c r="S30" s="101" t="s">
        <v>495</v>
      </c>
      <c r="T30" s="362" t="s">
        <v>192</v>
      </c>
      <c r="U30" s="368"/>
      <c r="V30" s="368"/>
      <c r="W30" s="364" t="s">
        <v>314</v>
      </c>
      <c r="X30" s="369"/>
      <c r="Y30" s="369"/>
      <c r="Z30" s="366" t="s">
        <v>393</v>
      </c>
      <c r="AA30" s="370"/>
    </row>
    <row r="31" spans="1:27" ht="16.5" customHeight="1">
      <c r="A31" s="100"/>
      <c r="B31" s="362" t="s">
        <v>496</v>
      </c>
      <c r="C31" s="363"/>
      <c r="D31" s="363"/>
      <c r="E31" s="364" t="s">
        <v>229</v>
      </c>
      <c r="F31" s="365"/>
      <c r="G31" s="365"/>
      <c r="H31" s="366" t="s">
        <v>10</v>
      </c>
      <c r="I31" s="367"/>
      <c r="J31" s="100"/>
      <c r="K31" s="362" t="s">
        <v>292</v>
      </c>
      <c r="L31" s="368"/>
      <c r="M31" s="368"/>
      <c r="N31" s="364" t="s">
        <v>450</v>
      </c>
      <c r="O31" s="369"/>
      <c r="P31" s="369"/>
      <c r="Q31" s="366" t="s">
        <v>7</v>
      </c>
      <c r="R31" s="370"/>
      <c r="S31" s="101" t="s">
        <v>287</v>
      </c>
      <c r="T31" s="362" t="s">
        <v>498</v>
      </c>
      <c r="U31" s="368"/>
      <c r="V31" s="368"/>
      <c r="W31" s="364" t="s">
        <v>214</v>
      </c>
      <c r="X31" s="369"/>
      <c r="Y31" s="369"/>
      <c r="Z31" s="366" t="s">
        <v>395</v>
      </c>
      <c r="AA31" s="370"/>
    </row>
    <row r="32" spans="1:27" ht="16.5" customHeight="1">
      <c r="A32" s="101" t="s">
        <v>347</v>
      </c>
      <c r="B32" s="362" t="s">
        <v>424</v>
      </c>
      <c r="C32" s="363"/>
      <c r="D32" s="363"/>
      <c r="E32" s="364" t="s">
        <v>248</v>
      </c>
      <c r="F32" s="365"/>
      <c r="G32" s="365"/>
      <c r="H32" s="366" t="s">
        <v>125</v>
      </c>
      <c r="I32" s="367"/>
      <c r="J32" s="101" t="s">
        <v>36</v>
      </c>
      <c r="K32" s="362" t="s">
        <v>38</v>
      </c>
      <c r="L32" s="368"/>
      <c r="M32" s="368"/>
      <c r="N32" s="364" t="s">
        <v>24</v>
      </c>
      <c r="O32" s="369"/>
      <c r="P32" s="369"/>
      <c r="Q32" s="366" t="s">
        <v>311</v>
      </c>
      <c r="R32" s="370"/>
      <c r="S32" s="100"/>
      <c r="T32" s="362" t="s">
        <v>500</v>
      </c>
      <c r="U32" s="368"/>
      <c r="V32" s="368"/>
      <c r="W32" s="364" t="s">
        <v>465</v>
      </c>
      <c r="X32" s="369"/>
      <c r="Y32" s="369"/>
      <c r="Z32" s="366" t="s">
        <v>128</v>
      </c>
      <c r="AA32" s="370"/>
    </row>
    <row r="33" spans="1:27" ht="16.5" customHeight="1">
      <c r="A33" s="100"/>
      <c r="B33" s="362" t="s">
        <v>501</v>
      </c>
      <c r="C33" s="363"/>
      <c r="D33" s="363"/>
      <c r="E33" s="364" t="s">
        <v>328</v>
      </c>
      <c r="F33" s="365"/>
      <c r="G33" s="365"/>
      <c r="H33" s="366" t="s">
        <v>260</v>
      </c>
      <c r="I33" s="367"/>
      <c r="J33" s="101" t="s">
        <v>502</v>
      </c>
      <c r="K33" s="362" t="s">
        <v>313</v>
      </c>
      <c r="L33" s="368"/>
      <c r="M33" s="368"/>
      <c r="N33" s="364" t="s">
        <v>504</v>
      </c>
      <c r="O33" s="369"/>
      <c r="P33" s="369"/>
      <c r="Q33" s="366" t="s">
        <v>317</v>
      </c>
      <c r="R33" s="370"/>
      <c r="S33" s="100"/>
      <c r="T33" s="362" t="s">
        <v>505</v>
      </c>
      <c r="U33" s="368"/>
      <c r="V33" s="368"/>
      <c r="W33" s="364" t="s">
        <v>68</v>
      </c>
      <c r="X33" s="369"/>
      <c r="Y33" s="369"/>
      <c r="Z33" s="366" t="s">
        <v>331</v>
      </c>
      <c r="AA33" s="370"/>
    </row>
    <row r="34" spans="1:27" ht="16.5" customHeight="1">
      <c r="A34" s="100"/>
      <c r="B34" s="362" t="s">
        <v>268</v>
      </c>
      <c r="C34" s="363"/>
      <c r="D34" s="363"/>
      <c r="E34" s="364" t="s">
        <v>506</v>
      </c>
      <c r="F34" s="365"/>
      <c r="G34" s="365"/>
      <c r="H34" s="366" t="s">
        <v>311</v>
      </c>
      <c r="I34" s="367"/>
      <c r="J34" s="101" t="s">
        <v>70</v>
      </c>
      <c r="K34" s="362" t="s">
        <v>507</v>
      </c>
      <c r="L34" s="368"/>
      <c r="M34" s="368"/>
      <c r="N34" s="364" t="s">
        <v>56</v>
      </c>
      <c r="O34" s="369"/>
      <c r="P34" s="369"/>
      <c r="Q34" s="366" t="s">
        <v>361</v>
      </c>
      <c r="R34" s="370"/>
      <c r="S34" s="100"/>
      <c r="T34" s="362" t="s">
        <v>508</v>
      </c>
      <c r="U34" s="368"/>
      <c r="V34" s="368"/>
      <c r="W34" s="364" t="s">
        <v>452</v>
      </c>
      <c r="X34" s="369"/>
      <c r="Y34" s="369"/>
      <c r="Z34" s="366" t="s">
        <v>371</v>
      </c>
      <c r="AA34" s="370"/>
    </row>
    <row r="35" spans="1:27" ht="16.5" customHeight="1">
      <c r="A35" s="100"/>
      <c r="B35" s="362" t="s">
        <v>87</v>
      </c>
      <c r="C35" s="363"/>
      <c r="D35" s="363"/>
      <c r="E35" s="364" t="s">
        <v>359</v>
      </c>
      <c r="F35" s="365"/>
      <c r="G35" s="365"/>
      <c r="H35" s="366" t="s">
        <v>381</v>
      </c>
      <c r="I35" s="367"/>
      <c r="J35" s="100"/>
      <c r="K35" s="362" t="s">
        <v>246</v>
      </c>
      <c r="L35" s="368"/>
      <c r="M35" s="368"/>
      <c r="N35" s="364" t="s">
        <v>447</v>
      </c>
      <c r="O35" s="369"/>
      <c r="P35" s="369"/>
      <c r="Q35" s="366" t="s">
        <v>331</v>
      </c>
      <c r="R35" s="370"/>
      <c r="S35" s="100"/>
      <c r="T35" s="362" t="s">
        <v>210</v>
      </c>
      <c r="U35" s="368"/>
      <c r="V35" s="368"/>
      <c r="W35" s="364" t="s">
        <v>13</v>
      </c>
      <c r="X35" s="369"/>
      <c r="Y35" s="369"/>
      <c r="Z35" s="366" t="s">
        <v>361</v>
      </c>
      <c r="AA35" s="370"/>
    </row>
    <row r="36" spans="1:27" ht="16.5" customHeight="1">
      <c r="A36" s="100"/>
      <c r="B36" s="362" t="s">
        <v>315</v>
      </c>
      <c r="C36" s="363"/>
      <c r="D36" s="363"/>
      <c r="E36" s="364" t="s">
        <v>509</v>
      </c>
      <c r="F36" s="365"/>
      <c r="G36" s="365"/>
      <c r="H36" s="366" t="s">
        <v>125</v>
      </c>
      <c r="I36" s="367"/>
      <c r="J36" s="100"/>
      <c r="K36" s="362" t="s">
        <v>200</v>
      </c>
      <c r="L36" s="368"/>
      <c r="M36" s="368"/>
      <c r="N36" s="364" t="s">
        <v>511</v>
      </c>
      <c r="O36" s="369"/>
      <c r="P36" s="369"/>
      <c r="Q36" s="366" t="s">
        <v>7</v>
      </c>
      <c r="R36" s="370"/>
      <c r="S36" s="101" t="s">
        <v>512</v>
      </c>
      <c r="T36" s="362" t="s">
        <v>513</v>
      </c>
      <c r="U36" s="368"/>
      <c r="V36" s="368"/>
      <c r="W36" s="364" t="s">
        <v>254</v>
      </c>
      <c r="X36" s="369"/>
      <c r="Y36" s="369"/>
      <c r="Z36" s="366" t="s">
        <v>361</v>
      </c>
      <c r="AA36" s="370"/>
    </row>
    <row r="37" spans="1:27" ht="16.5" customHeight="1">
      <c r="A37" s="100"/>
      <c r="B37" s="362" t="s">
        <v>514</v>
      </c>
      <c r="C37" s="363"/>
      <c r="D37" s="363"/>
      <c r="E37" s="364" t="s">
        <v>515</v>
      </c>
      <c r="F37" s="365"/>
      <c r="G37" s="365"/>
      <c r="H37" s="366" t="s">
        <v>395</v>
      </c>
      <c r="I37" s="367"/>
      <c r="J37" s="100"/>
      <c r="K37" s="362" t="s">
        <v>274</v>
      </c>
      <c r="L37" s="368"/>
      <c r="M37" s="368"/>
      <c r="N37" s="364" t="s">
        <v>352</v>
      </c>
      <c r="O37" s="369"/>
      <c r="P37" s="369"/>
      <c r="Q37" s="366" t="s">
        <v>125</v>
      </c>
      <c r="R37" s="370"/>
      <c r="S37" s="100"/>
      <c r="T37" s="362" t="s">
        <v>150</v>
      </c>
      <c r="U37" s="368"/>
      <c r="V37" s="368"/>
      <c r="W37" s="364" t="s">
        <v>179</v>
      </c>
      <c r="X37" s="369"/>
      <c r="Y37" s="369"/>
      <c r="Z37" s="366" t="s">
        <v>10</v>
      </c>
      <c r="AA37" s="370"/>
    </row>
    <row r="38" spans="1:27" ht="16.5" customHeight="1">
      <c r="A38" s="100"/>
      <c r="B38" s="362" t="s">
        <v>419</v>
      </c>
      <c r="C38" s="363"/>
      <c r="D38" s="363"/>
      <c r="E38" s="364" t="s">
        <v>516</v>
      </c>
      <c r="F38" s="365"/>
      <c r="G38" s="365"/>
      <c r="H38" s="366" t="s">
        <v>341</v>
      </c>
      <c r="I38" s="367"/>
      <c r="J38" s="100"/>
      <c r="K38" s="362" t="s">
        <v>181</v>
      </c>
      <c r="L38" s="368"/>
      <c r="M38" s="368"/>
      <c r="N38" s="364" t="s">
        <v>174</v>
      </c>
      <c r="O38" s="369"/>
      <c r="P38" s="369"/>
      <c r="Q38" s="366" t="s">
        <v>317</v>
      </c>
      <c r="R38" s="370"/>
      <c r="S38" s="100"/>
      <c r="T38" s="362" t="s">
        <v>517</v>
      </c>
      <c r="U38" s="368"/>
      <c r="V38" s="368"/>
      <c r="W38" s="364" t="s">
        <v>469</v>
      </c>
      <c r="X38" s="369"/>
      <c r="Y38" s="369"/>
      <c r="Z38" s="366" t="s">
        <v>372</v>
      </c>
      <c r="AA38" s="370"/>
    </row>
    <row r="39" spans="1:27" ht="16.5" customHeight="1">
      <c r="A39" s="100"/>
      <c r="B39" s="362" t="s">
        <v>518</v>
      </c>
      <c r="C39" s="363"/>
      <c r="D39" s="363"/>
      <c r="E39" s="364" t="s">
        <v>282</v>
      </c>
      <c r="F39" s="365"/>
      <c r="G39" s="365"/>
      <c r="H39" s="366" t="s">
        <v>410</v>
      </c>
      <c r="I39" s="367"/>
      <c r="J39" s="101" t="s">
        <v>442</v>
      </c>
      <c r="K39" s="362" t="s">
        <v>519</v>
      </c>
      <c r="L39" s="368"/>
      <c r="M39" s="368"/>
      <c r="N39" s="364" t="s">
        <v>466</v>
      </c>
      <c r="O39" s="369"/>
      <c r="P39" s="369"/>
      <c r="Q39" s="366" t="s">
        <v>128</v>
      </c>
      <c r="R39" s="370"/>
      <c r="S39" s="100"/>
      <c r="T39" s="362" t="s">
        <v>521</v>
      </c>
      <c r="U39" s="368"/>
      <c r="V39" s="368"/>
      <c r="W39" s="364" t="s">
        <v>522</v>
      </c>
      <c r="X39" s="369"/>
      <c r="Y39" s="369"/>
      <c r="Z39" s="366" t="s">
        <v>395</v>
      </c>
      <c r="AA39" s="370"/>
    </row>
    <row r="40" spans="1:27" ht="16.5" customHeight="1">
      <c r="A40" s="100"/>
      <c r="B40" s="362" t="s">
        <v>523</v>
      </c>
      <c r="C40" s="363"/>
      <c r="D40" s="363"/>
      <c r="E40" s="364" t="s">
        <v>524</v>
      </c>
      <c r="F40" s="365"/>
      <c r="G40" s="365"/>
      <c r="H40" s="366" t="s">
        <v>361</v>
      </c>
      <c r="I40" s="367"/>
      <c r="J40" s="100"/>
      <c r="K40" s="362" t="s">
        <v>526</v>
      </c>
      <c r="L40" s="368"/>
      <c r="M40" s="368"/>
      <c r="N40" s="364" t="s">
        <v>527</v>
      </c>
      <c r="O40" s="369"/>
      <c r="P40" s="369"/>
      <c r="Q40" s="366" t="s">
        <v>423</v>
      </c>
      <c r="R40" s="370"/>
      <c r="S40" s="101" t="s">
        <v>342</v>
      </c>
      <c r="T40" s="362" t="s">
        <v>528</v>
      </c>
      <c r="U40" s="368"/>
      <c r="V40" s="368"/>
      <c r="W40" s="364" t="s">
        <v>530</v>
      </c>
      <c r="X40" s="369"/>
      <c r="Y40" s="369"/>
      <c r="Z40" s="366" t="s">
        <v>7</v>
      </c>
      <c r="AA40" s="370"/>
    </row>
    <row r="41" spans="1:27" ht="16.5" customHeight="1">
      <c r="A41" s="100"/>
      <c r="B41" s="362" t="s">
        <v>531</v>
      </c>
      <c r="C41" s="363"/>
      <c r="D41" s="363"/>
      <c r="E41" s="364" t="s">
        <v>529</v>
      </c>
      <c r="F41" s="365"/>
      <c r="G41" s="365"/>
      <c r="H41" s="366" t="s">
        <v>311</v>
      </c>
      <c r="I41" s="367"/>
      <c r="J41" s="101" t="s">
        <v>532</v>
      </c>
      <c r="K41" s="362" t="s">
        <v>533</v>
      </c>
      <c r="L41" s="368"/>
      <c r="M41" s="368"/>
      <c r="N41" s="364" t="s">
        <v>534</v>
      </c>
      <c r="O41" s="369"/>
      <c r="P41" s="369"/>
      <c r="Q41" s="366" t="s">
        <v>7</v>
      </c>
      <c r="R41" s="370"/>
      <c r="S41" s="100"/>
      <c r="T41" s="362" t="s">
        <v>535</v>
      </c>
      <c r="U41" s="368"/>
      <c r="V41" s="368"/>
      <c r="W41" s="364" t="s">
        <v>397</v>
      </c>
      <c r="X41" s="369"/>
      <c r="Y41" s="369"/>
      <c r="Z41" s="366" t="s">
        <v>331</v>
      </c>
      <c r="AA41" s="370"/>
    </row>
    <row r="42" spans="1:27" ht="16.5" customHeight="1">
      <c r="A42" s="100"/>
      <c r="B42" s="362" t="s">
        <v>138</v>
      </c>
      <c r="C42" s="363"/>
      <c r="D42" s="363"/>
      <c r="E42" s="364" t="s">
        <v>536</v>
      </c>
      <c r="F42" s="365"/>
      <c r="G42" s="365"/>
      <c r="H42" s="366" t="s">
        <v>361</v>
      </c>
      <c r="I42" s="367"/>
      <c r="J42" s="100"/>
      <c r="K42" s="362" t="s">
        <v>11</v>
      </c>
      <c r="L42" s="368"/>
      <c r="M42" s="368"/>
      <c r="N42" s="364" t="s">
        <v>244</v>
      </c>
      <c r="O42" s="369"/>
      <c r="P42" s="369"/>
      <c r="Q42" s="366" t="s">
        <v>260</v>
      </c>
      <c r="R42" s="370"/>
      <c r="S42" s="101" t="s">
        <v>537</v>
      </c>
      <c r="T42" s="362" t="s">
        <v>134</v>
      </c>
      <c r="U42" s="368"/>
      <c r="V42" s="368"/>
      <c r="W42" s="364" t="s">
        <v>538</v>
      </c>
      <c r="X42" s="369"/>
      <c r="Y42" s="369"/>
      <c r="Z42" s="366" t="s">
        <v>402</v>
      </c>
      <c r="AA42" s="370"/>
    </row>
    <row r="43" spans="1:27" ht="16.5" customHeight="1">
      <c r="A43" s="100"/>
      <c r="B43" s="362" t="s">
        <v>157</v>
      </c>
      <c r="C43" s="363"/>
      <c r="D43" s="363"/>
      <c r="E43" s="364" t="s">
        <v>3</v>
      </c>
      <c r="F43" s="365"/>
      <c r="G43" s="365"/>
      <c r="H43" s="366" t="s">
        <v>10</v>
      </c>
      <c r="I43" s="367"/>
      <c r="J43" s="100"/>
      <c r="K43" s="362" t="s">
        <v>539</v>
      </c>
      <c r="L43" s="368"/>
      <c r="M43" s="368"/>
      <c r="N43" s="364" t="s">
        <v>417</v>
      </c>
      <c r="O43" s="369"/>
      <c r="P43" s="369"/>
      <c r="Q43" s="366" t="s">
        <v>386</v>
      </c>
      <c r="R43" s="370"/>
      <c r="S43" s="100"/>
      <c r="T43" s="362" t="s">
        <v>324</v>
      </c>
      <c r="U43" s="368"/>
      <c r="V43" s="368"/>
      <c r="W43" s="364" t="s">
        <v>360</v>
      </c>
      <c r="X43" s="369"/>
      <c r="Y43" s="369"/>
      <c r="Z43" s="366" t="s">
        <v>317</v>
      </c>
      <c r="AA43" s="370"/>
    </row>
    <row r="44" spans="1:27" ht="16.5" customHeight="1">
      <c r="A44" s="101" t="s">
        <v>493</v>
      </c>
      <c r="B44" s="362" t="s">
        <v>540</v>
      </c>
      <c r="C44" s="363"/>
      <c r="D44" s="363"/>
      <c r="E44" s="364" t="s">
        <v>541</v>
      </c>
      <c r="F44" s="365"/>
      <c r="G44" s="365"/>
      <c r="H44" s="366" t="s">
        <v>331</v>
      </c>
      <c r="I44" s="367"/>
      <c r="J44" s="101" t="s">
        <v>543</v>
      </c>
      <c r="K44" s="362" t="s">
        <v>191</v>
      </c>
      <c r="L44" s="368"/>
      <c r="M44" s="368"/>
      <c r="N44" s="364" t="s">
        <v>503</v>
      </c>
      <c r="O44" s="369"/>
      <c r="P44" s="369"/>
      <c r="Q44" s="366" t="s">
        <v>10</v>
      </c>
      <c r="R44" s="370"/>
      <c r="S44" s="101" t="s">
        <v>187</v>
      </c>
      <c r="T44" s="362" t="s">
        <v>544</v>
      </c>
      <c r="U44" s="368"/>
      <c r="V44" s="368"/>
      <c r="W44" s="364" t="s">
        <v>339</v>
      </c>
      <c r="X44" s="369"/>
      <c r="Y44" s="369"/>
      <c r="Z44" s="366" t="s">
        <v>361</v>
      </c>
      <c r="AA44" s="370"/>
    </row>
    <row r="45" spans="1:27" ht="16.5" customHeight="1">
      <c r="A45" s="100"/>
      <c r="B45" s="362" t="s">
        <v>198</v>
      </c>
      <c r="C45" s="363"/>
      <c r="D45" s="363"/>
      <c r="E45" s="364" t="s">
        <v>545</v>
      </c>
      <c r="F45" s="365"/>
      <c r="G45" s="365"/>
      <c r="H45" s="366" t="s">
        <v>361</v>
      </c>
      <c r="I45" s="367"/>
      <c r="J45" s="100"/>
      <c r="K45" s="362" t="s">
        <v>108</v>
      </c>
      <c r="L45" s="368"/>
      <c r="M45" s="368"/>
      <c r="N45" s="364" t="s">
        <v>546</v>
      </c>
      <c r="O45" s="369"/>
      <c r="P45" s="369"/>
      <c r="Q45" s="366" t="s">
        <v>386</v>
      </c>
      <c r="R45" s="370"/>
      <c r="S45" s="101" t="s">
        <v>346</v>
      </c>
      <c r="T45" s="362" t="s">
        <v>405</v>
      </c>
      <c r="U45" s="368"/>
      <c r="V45" s="368"/>
      <c r="W45" s="364" t="s">
        <v>225</v>
      </c>
      <c r="X45" s="369"/>
      <c r="Y45" s="369"/>
      <c r="Z45" s="366" t="s">
        <v>128</v>
      </c>
      <c r="AA45" s="370"/>
    </row>
    <row r="46" spans="1:27" ht="16.5" customHeight="1">
      <c r="A46" s="100"/>
      <c r="B46" s="362" t="s">
        <v>547</v>
      </c>
      <c r="C46" s="363"/>
      <c r="D46" s="363"/>
      <c r="E46" s="364" t="s">
        <v>33</v>
      </c>
      <c r="F46" s="365"/>
      <c r="G46" s="365"/>
      <c r="H46" s="366" t="s">
        <v>7</v>
      </c>
      <c r="I46" s="367"/>
      <c r="J46" s="101" t="s">
        <v>374</v>
      </c>
      <c r="K46" s="362" t="s">
        <v>147</v>
      </c>
      <c r="L46" s="368"/>
      <c r="M46" s="368"/>
      <c r="N46" s="364" t="s">
        <v>280</v>
      </c>
      <c r="O46" s="369"/>
      <c r="P46" s="369"/>
      <c r="Q46" s="366" t="s">
        <v>423</v>
      </c>
      <c r="R46" s="370"/>
      <c r="S46" s="100"/>
      <c r="T46" s="362" t="s">
        <v>548</v>
      </c>
      <c r="U46" s="368"/>
      <c r="V46" s="368"/>
      <c r="W46" s="364" t="s">
        <v>231</v>
      </c>
      <c r="X46" s="369"/>
      <c r="Y46" s="369"/>
      <c r="Z46" s="366" t="s">
        <v>395</v>
      </c>
      <c r="AA46" s="370"/>
    </row>
    <row r="47" spans="1:27" ht="16.5" customHeight="1">
      <c r="A47" s="100"/>
      <c r="B47" s="362" t="s">
        <v>421</v>
      </c>
      <c r="C47" s="363"/>
      <c r="D47" s="363"/>
      <c r="E47" s="364" t="s">
        <v>196</v>
      </c>
      <c r="F47" s="365"/>
      <c r="G47" s="365"/>
      <c r="H47" s="366" t="s">
        <v>311</v>
      </c>
      <c r="I47" s="367"/>
      <c r="J47" s="100"/>
      <c r="K47" s="362" t="s">
        <v>295</v>
      </c>
      <c r="L47" s="368"/>
      <c r="M47" s="368"/>
      <c r="N47" s="364" t="s">
        <v>241</v>
      </c>
      <c r="O47" s="369"/>
      <c r="P47" s="369"/>
      <c r="Q47" s="366" t="s">
        <v>331</v>
      </c>
      <c r="R47" s="370"/>
      <c r="S47" s="100"/>
      <c r="T47" s="362" t="s">
        <v>549</v>
      </c>
      <c r="U47" s="368"/>
      <c r="V47" s="368"/>
      <c r="W47" s="364" t="s">
        <v>550</v>
      </c>
      <c r="X47" s="369"/>
      <c r="Y47" s="369"/>
      <c r="Z47" s="366" t="s">
        <v>125</v>
      </c>
      <c r="AA47" s="370"/>
    </row>
    <row r="48" spans="1:27" ht="16.5" customHeight="1">
      <c r="A48" s="100"/>
      <c r="B48" s="362" t="s">
        <v>494</v>
      </c>
      <c r="C48" s="363"/>
      <c r="D48" s="363"/>
      <c r="E48" s="364" t="s">
        <v>551</v>
      </c>
      <c r="F48" s="365"/>
      <c r="G48" s="365"/>
      <c r="H48" s="366" t="s">
        <v>331</v>
      </c>
      <c r="I48" s="367"/>
      <c r="J48" s="100"/>
      <c r="K48" s="362" t="s">
        <v>100</v>
      </c>
      <c r="L48" s="368"/>
      <c r="M48" s="368"/>
      <c r="N48" s="364" t="s">
        <v>552</v>
      </c>
      <c r="O48" s="369"/>
      <c r="P48" s="369"/>
      <c r="Q48" s="366" t="s">
        <v>317</v>
      </c>
      <c r="R48" s="370"/>
      <c r="S48" s="101" t="s">
        <v>553</v>
      </c>
      <c r="T48" s="362" t="s">
        <v>59</v>
      </c>
      <c r="U48" s="368"/>
      <c r="V48" s="368"/>
      <c r="W48" s="364" t="s">
        <v>554</v>
      </c>
      <c r="X48" s="369"/>
      <c r="Y48" s="369"/>
      <c r="Z48" s="366" t="s">
        <v>395</v>
      </c>
      <c r="AA48" s="370"/>
    </row>
    <row r="49" spans="1:27" ht="16.5" customHeight="1">
      <c r="A49" s="100"/>
      <c r="B49" s="362" t="s">
        <v>288</v>
      </c>
      <c r="C49" s="363"/>
      <c r="D49" s="363"/>
      <c r="E49" s="364" t="s">
        <v>555</v>
      </c>
      <c r="F49" s="365"/>
      <c r="G49" s="365"/>
      <c r="H49" s="366" t="s">
        <v>372</v>
      </c>
      <c r="I49" s="367"/>
      <c r="J49" s="100"/>
      <c r="K49" s="362" t="s">
        <v>556</v>
      </c>
      <c r="L49" s="368"/>
      <c r="M49" s="368"/>
      <c r="N49" s="364" t="s">
        <v>228</v>
      </c>
      <c r="O49" s="369"/>
      <c r="P49" s="369"/>
      <c r="Q49" s="366" t="s">
        <v>402</v>
      </c>
      <c r="R49" s="370"/>
      <c r="S49" s="101" t="s">
        <v>542</v>
      </c>
      <c r="T49" s="362" t="s">
        <v>73</v>
      </c>
      <c r="U49" s="368"/>
      <c r="V49" s="368"/>
      <c r="W49" s="364" t="s">
        <v>169</v>
      </c>
      <c r="X49" s="369"/>
      <c r="Y49" s="369"/>
      <c r="Z49" s="366" t="s">
        <v>7</v>
      </c>
      <c r="AA49" s="370"/>
    </row>
    <row r="50" spans="1:27" ht="16.5" customHeight="1">
      <c r="A50" s="101" t="s">
        <v>370</v>
      </c>
      <c r="B50" s="362" t="s">
        <v>520</v>
      </c>
      <c r="C50" s="363"/>
      <c r="D50" s="363"/>
      <c r="E50" s="364" t="s">
        <v>557</v>
      </c>
      <c r="F50" s="365"/>
      <c r="G50" s="365"/>
      <c r="H50" s="366" t="s">
        <v>395</v>
      </c>
      <c r="I50" s="367"/>
      <c r="J50" s="100"/>
      <c r="K50" s="362" t="s">
        <v>510</v>
      </c>
      <c r="L50" s="368"/>
      <c r="M50" s="368"/>
      <c r="N50" s="364" t="s">
        <v>558</v>
      </c>
      <c r="O50" s="369"/>
      <c r="P50" s="369"/>
      <c r="Q50" s="366" t="s">
        <v>10</v>
      </c>
      <c r="R50" s="370"/>
      <c r="S50" s="100"/>
      <c r="T50" s="362" t="s">
        <v>559</v>
      </c>
      <c r="U50" s="368"/>
      <c r="V50" s="368"/>
      <c r="W50" s="364" t="s">
        <v>560</v>
      </c>
      <c r="X50" s="369"/>
      <c r="Y50" s="369"/>
      <c r="Z50" s="366" t="s">
        <v>125</v>
      </c>
      <c r="AA50" s="370"/>
    </row>
    <row r="51" spans="1:27" ht="16.5" customHeight="1">
      <c r="A51" s="100"/>
      <c r="B51" s="362" t="s">
        <v>561</v>
      </c>
      <c r="C51" s="363"/>
      <c r="D51" s="363"/>
      <c r="E51" s="364" t="s">
        <v>266</v>
      </c>
      <c r="F51" s="365"/>
      <c r="G51" s="365"/>
      <c r="H51" s="366" t="s">
        <v>423</v>
      </c>
      <c r="I51" s="367"/>
      <c r="J51" s="100"/>
      <c r="K51" s="362" t="s">
        <v>136</v>
      </c>
      <c r="L51" s="368"/>
      <c r="M51" s="368"/>
      <c r="N51" s="364" t="s">
        <v>123</v>
      </c>
      <c r="O51" s="369"/>
      <c r="P51" s="369"/>
      <c r="Q51" s="366" t="s">
        <v>372</v>
      </c>
      <c r="R51" s="370"/>
      <c r="S51" s="100"/>
      <c r="T51" s="362" t="s">
        <v>562</v>
      </c>
      <c r="U51" s="368"/>
      <c r="V51" s="368"/>
      <c r="W51" s="364" t="s">
        <v>563</v>
      </c>
      <c r="X51" s="369"/>
      <c r="Y51" s="369"/>
      <c r="Z51" s="366" t="s">
        <v>7</v>
      </c>
      <c r="AA51" s="370"/>
    </row>
    <row r="52" spans="1:27" ht="16.5" customHeight="1">
      <c r="A52" s="100"/>
      <c r="B52" s="362" t="s">
        <v>99</v>
      </c>
      <c r="C52" s="363"/>
      <c r="D52" s="363"/>
      <c r="E52" s="364" t="s">
        <v>564</v>
      </c>
      <c r="F52" s="365"/>
      <c r="G52" s="365"/>
      <c r="H52" s="366" t="s">
        <v>381</v>
      </c>
      <c r="I52" s="367"/>
      <c r="J52" s="100"/>
      <c r="K52" s="362" t="s">
        <v>565</v>
      </c>
      <c r="L52" s="368"/>
      <c r="M52" s="368"/>
      <c r="N52" s="364" t="s">
        <v>567</v>
      </c>
      <c r="O52" s="369"/>
      <c r="P52" s="369"/>
      <c r="Q52" s="366" t="s">
        <v>317</v>
      </c>
      <c r="R52" s="370"/>
      <c r="S52" s="101" t="s">
        <v>568</v>
      </c>
      <c r="T52" s="362" t="s">
        <v>569</v>
      </c>
      <c r="U52" s="368"/>
      <c r="V52" s="368"/>
      <c r="W52" s="364" t="s">
        <v>570</v>
      </c>
      <c r="X52" s="369"/>
      <c r="Y52" s="369"/>
      <c r="Z52" s="366" t="s">
        <v>341</v>
      </c>
      <c r="AA52" s="370"/>
    </row>
    <row r="53" spans="1:27" ht="16.5" customHeight="1">
      <c r="A53" s="100"/>
      <c r="B53" s="362" t="s">
        <v>66</v>
      </c>
      <c r="C53" s="363"/>
      <c r="D53" s="363"/>
      <c r="E53" s="364" t="s">
        <v>391</v>
      </c>
      <c r="F53" s="365"/>
      <c r="G53" s="365"/>
      <c r="H53" s="366" t="s">
        <v>372</v>
      </c>
      <c r="I53" s="367"/>
      <c r="J53" s="100"/>
      <c r="K53" s="362" t="s">
        <v>571</v>
      </c>
      <c r="L53" s="368"/>
      <c r="M53" s="368"/>
      <c r="N53" s="364" t="s">
        <v>189</v>
      </c>
      <c r="O53" s="369"/>
      <c r="P53" s="369"/>
      <c r="Q53" s="366" t="s">
        <v>361</v>
      </c>
      <c r="R53" s="370"/>
      <c r="S53" s="101" t="s">
        <v>572</v>
      </c>
      <c r="T53" s="362" t="s">
        <v>46</v>
      </c>
      <c r="U53" s="368"/>
      <c r="V53" s="368"/>
      <c r="W53" s="364" t="s">
        <v>573</v>
      </c>
      <c r="X53" s="369"/>
      <c r="Y53" s="369"/>
      <c r="Z53" s="366" t="s">
        <v>393</v>
      </c>
      <c r="AA53" s="370"/>
    </row>
    <row r="54" spans="1:27" ht="16.5" customHeight="1">
      <c r="A54" s="100"/>
      <c r="B54" s="362" t="s">
        <v>566</v>
      </c>
      <c r="C54" s="363"/>
      <c r="D54" s="363"/>
      <c r="E54" s="364" t="s">
        <v>574</v>
      </c>
      <c r="F54" s="365"/>
      <c r="G54" s="365"/>
      <c r="H54" s="366" t="s">
        <v>372</v>
      </c>
      <c r="I54" s="367"/>
      <c r="J54" s="100"/>
      <c r="K54" s="362" t="s">
        <v>242</v>
      </c>
      <c r="L54" s="368"/>
      <c r="M54" s="368"/>
      <c r="N54" s="364" t="s">
        <v>575</v>
      </c>
      <c r="O54" s="369"/>
      <c r="P54" s="369"/>
      <c r="Q54" s="366" t="s">
        <v>371</v>
      </c>
      <c r="R54" s="370"/>
      <c r="S54" s="100"/>
      <c r="T54" s="362" t="s">
        <v>577</v>
      </c>
      <c r="U54" s="368"/>
      <c r="V54" s="368"/>
      <c r="W54" s="364" t="s">
        <v>578</v>
      </c>
      <c r="X54" s="369"/>
      <c r="Y54" s="369"/>
      <c r="Z54" s="366" t="s">
        <v>372</v>
      </c>
      <c r="AA54" s="370"/>
    </row>
    <row r="55" spans="1:27" ht="16.5" customHeight="1">
      <c r="A55" s="100"/>
      <c r="B55" s="362" t="s">
        <v>459</v>
      </c>
      <c r="C55" s="363"/>
      <c r="D55" s="363"/>
      <c r="E55" s="364" t="s">
        <v>579</v>
      </c>
      <c r="F55" s="365"/>
      <c r="G55" s="365"/>
      <c r="H55" s="366" t="s">
        <v>372</v>
      </c>
      <c r="I55" s="367"/>
      <c r="J55" s="101" t="s">
        <v>580</v>
      </c>
      <c r="K55" s="362" t="s">
        <v>336</v>
      </c>
      <c r="L55" s="368"/>
      <c r="M55" s="368"/>
      <c r="N55" s="364" t="s">
        <v>264</v>
      </c>
      <c r="O55" s="369"/>
      <c r="P55" s="369"/>
      <c r="Q55" s="366" t="s">
        <v>7</v>
      </c>
      <c r="R55" s="370"/>
      <c r="S55" s="101" t="s">
        <v>581</v>
      </c>
      <c r="T55" s="362" t="s">
        <v>582</v>
      </c>
      <c r="U55" s="368"/>
      <c r="V55" s="368"/>
      <c r="W55" s="364" t="s">
        <v>65</v>
      </c>
      <c r="X55" s="369"/>
      <c r="Y55" s="369"/>
      <c r="Z55" s="366" t="s">
        <v>361</v>
      </c>
      <c r="AA55" s="370"/>
    </row>
    <row r="56" spans="1:27" ht="16.5" customHeight="1">
      <c r="A56" s="100"/>
      <c r="B56" s="362" t="s">
        <v>377</v>
      </c>
      <c r="C56" s="363"/>
      <c r="D56" s="363"/>
      <c r="E56" s="364" t="s">
        <v>14</v>
      </c>
      <c r="F56" s="365"/>
      <c r="G56" s="365"/>
      <c r="H56" s="366" t="s">
        <v>260</v>
      </c>
      <c r="I56" s="367"/>
      <c r="J56" s="100"/>
      <c r="K56" s="362" t="s">
        <v>583</v>
      </c>
      <c r="L56" s="368"/>
      <c r="M56" s="368"/>
      <c r="N56" s="364" t="s">
        <v>12</v>
      </c>
      <c r="O56" s="369"/>
      <c r="P56" s="369"/>
      <c r="Q56" s="366" t="s">
        <v>410</v>
      </c>
      <c r="R56" s="370"/>
      <c r="S56" s="100"/>
      <c r="T56" s="362" t="s">
        <v>584</v>
      </c>
      <c r="U56" s="368"/>
      <c r="V56" s="368"/>
      <c r="W56" s="364" t="s">
        <v>153</v>
      </c>
      <c r="X56" s="369"/>
      <c r="Y56" s="369"/>
      <c r="Z56" s="366" t="s">
        <v>371</v>
      </c>
      <c r="AA56" s="370"/>
    </row>
    <row r="57" spans="1:27" ht="16.5" customHeight="1">
      <c r="A57" s="101" t="s">
        <v>236</v>
      </c>
      <c r="B57" s="362" t="s">
        <v>151</v>
      </c>
      <c r="C57" s="363"/>
      <c r="D57" s="363"/>
      <c r="E57" s="364" t="s">
        <v>497</v>
      </c>
      <c r="F57" s="365"/>
      <c r="G57" s="365"/>
      <c r="H57" s="366" t="s">
        <v>386</v>
      </c>
      <c r="I57" s="367"/>
      <c r="J57" s="100"/>
      <c r="K57" s="362" t="s">
        <v>77</v>
      </c>
      <c r="L57" s="368"/>
      <c r="M57" s="368"/>
      <c r="N57" s="364" t="s">
        <v>585</v>
      </c>
      <c r="O57" s="369"/>
      <c r="P57" s="369"/>
      <c r="Q57" s="366" t="s">
        <v>361</v>
      </c>
      <c r="R57" s="370"/>
      <c r="S57" s="100"/>
      <c r="T57" s="362" t="s">
        <v>586</v>
      </c>
      <c r="U57" s="368"/>
      <c r="V57" s="368"/>
      <c r="W57" s="364" t="s">
        <v>576</v>
      </c>
      <c r="X57" s="369"/>
      <c r="Y57" s="369"/>
      <c r="Z57" s="366" t="s">
        <v>371</v>
      </c>
      <c r="AA57" s="370"/>
    </row>
    <row r="58" spans="1:27" ht="16.5" customHeight="1">
      <c r="A58" s="100"/>
      <c r="B58" s="362" t="s">
        <v>587</v>
      </c>
      <c r="C58" s="363"/>
      <c r="D58" s="363"/>
      <c r="E58" s="364" t="s">
        <v>588</v>
      </c>
      <c r="F58" s="365"/>
      <c r="G58" s="365"/>
      <c r="H58" s="366" t="s">
        <v>386</v>
      </c>
      <c r="I58" s="367"/>
      <c r="J58" s="100"/>
      <c r="K58" s="362" t="s">
        <v>480</v>
      </c>
      <c r="L58" s="368"/>
      <c r="M58" s="368"/>
      <c r="N58" s="364" t="s">
        <v>326</v>
      </c>
      <c r="O58" s="369"/>
      <c r="P58" s="369"/>
      <c r="Q58" s="366" t="s">
        <v>393</v>
      </c>
      <c r="R58" s="370"/>
      <c r="S58" s="101" t="s">
        <v>589</v>
      </c>
      <c r="T58" s="362" t="s">
        <v>364</v>
      </c>
      <c r="U58" s="368"/>
      <c r="V58" s="368"/>
      <c r="W58" s="364" t="s">
        <v>590</v>
      </c>
      <c r="X58" s="369"/>
      <c r="Y58" s="369"/>
      <c r="Z58" s="366" t="s">
        <v>372</v>
      </c>
      <c r="AA58" s="370"/>
    </row>
    <row r="59" spans="1:27" ht="16.5" customHeight="1">
      <c r="A59" s="100"/>
      <c r="B59" s="362" t="s">
        <v>220</v>
      </c>
      <c r="C59" s="363"/>
      <c r="D59" s="363"/>
      <c r="E59" s="364" t="s">
        <v>591</v>
      </c>
      <c r="F59" s="365"/>
      <c r="G59" s="365"/>
      <c r="H59" s="366" t="s">
        <v>372</v>
      </c>
      <c r="I59" s="367"/>
      <c r="J59" s="100"/>
      <c r="K59" s="362" t="s">
        <v>376</v>
      </c>
      <c r="L59" s="368"/>
      <c r="M59" s="368"/>
      <c r="N59" s="364" t="s">
        <v>592</v>
      </c>
      <c r="O59" s="369"/>
      <c r="P59" s="369"/>
      <c r="Q59" s="366" t="s">
        <v>371</v>
      </c>
      <c r="R59" s="370"/>
      <c r="S59" s="100"/>
      <c r="T59" s="362" t="s">
        <v>593</v>
      </c>
      <c r="U59" s="368"/>
      <c r="V59" s="368"/>
      <c r="W59" s="364" t="s">
        <v>594</v>
      </c>
      <c r="X59" s="369"/>
      <c r="Y59" s="369"/>
      <c r="Z59" s="366" t="s">
        <v>10</v>
      </c>
      <c r="AA59" s="370"/>
    </row>
    <row r="60" spans="1:27" ht="16.5" customHeight="1">
      <c r="A60" s="100"/>
      <c r="B60" s="362" t="s">
        <v>595</v>
      </c>
      <c r="C60" s="363"/>
      <c r="D60" s="363"/>
      <c r="E60" s="364" t="s">
        <v>470</v>
      </c>
      <c r="F60" s="365"/>
      <c r="G60" s="365"/>
      <c r="H60" s="366" t="s">
        <v>7</v>
      </c>
      <c r="I60" s="367"/>
      <c r="J60" s="100"/>
      <c r="K60" s="362" t="s">
        <v>430</v>
      </c>
      <c r="L60" s="368"/>
      <c r="M60" s="368"/>
      <c r="N60" s="364" t="s">
        <v>596</v>
      </c>
      <c r="O60" s="369"/>
      <c r="P60" s="369"/>
      <c r="Q60" s="366" t="s">
        <v>7</v>
      </c>
      <c r="R60" s="370"/>
      <c r="S60" s="101" t="s">
        <v>129</v>
      </c>
      <c r="T60" s="362" t="s">
        <v>597</v>
      </c>
      <c r="U60" s="368"/>
      <c r="V60" s="368"/>
      <c r="W60" s="364" t="s">
        <v>329</v>
      </c>
      <c r="X60" s="369"/>
      <c r="Y60" s="369"/>
      <c r="Z60" s="366" t="s">
        <v>371</v>
      </c>
      <c r="AA60" s="370"/>
    </row>
    <row r="61" spans="1:27" ht="16.5" customHeight="1">
      <c r="A61" s="100"/>
      <c r="B61" s="362" t="s">
        <v>464</v>
      </c>
      <c r="C61" s="363"/>
      <c r="D61" s="363"/>
      <c r="E61" s="364" t="s">
        <v>598</v>
      </c>
      <c r="F61" s="365"/>
      <c r="G61" s="365"/>
      <c r="H61" s="366" t="s">
        <v>372</v>
      </c>
      <c r="I61" s="367"/>
      <c r="J61" s="100"/>
      <c r="K61" s="362" t="s">
        <v>439</v>
      </c>
      <c r="L61" s="368"/>
      <c r="M61" s="368"/>
      <c r="N61" s="364" t="s">
        <v>599</v>
      </c>
      <c r="O61" s="369"/>
      <c r="P61" s="369"/>
      <c r="Q61" s="366" t="s">
        <v>331</v>
      </c>
      <c r="R61" s="370"/>
      <c r="S61" s="101" t="s">
        <v>600</v>
      </c>
      <c r="T61" s="362" t="s">
        <v>601</v>
      </c>
      <c r="U61" s="368"/>
      <c r="V61" s="368"/>
      <c r="W61" s="364" t="s">
        <v>602</v>
      </c>
      <c r="X61" s="369"/>
      <c r="Y61" s="369"/>
      <c r="Z61" s="366" t="s">
        <v>371</v>
      </c>
      <c r="AA61" s="370"/>
    </row>
    <row r="62" spans="1:27" ht="16.5" customHeight="1">
      <c r="A62" s="100"/>
      <c r="B62" s="362" t="s">
        <v>603</v>
      </c>
      <c r="C62" s="363"/>
      <c r="D62" s="363"/>
      <c r="E62" s="364" t="s">
        <v>604</v>
      </c>
      <c r="F62" s="365"/>
      <c r="G62" s="365"/>
      <c r="H62" s="366" t="s">
        <v>381</v>
      </c>
      <c r="I62" s="367"/>
      <c r="J62" s="100"/>
      <c r="K62" s="362" t="s">
        <v>605</v>
      </c>
      <c r="L62" s="368"/>
      <c r="M62" s="368"/>
      <c r="N62" s="364" t="s">
        <v>525</v>
      </c>
      <c r="O62" s="369"/>
      <c r="P62" s="369"/>
      <c r="Q62" s="366" t="s">
        <v>395</v>
      </c>
      <c r="R62" s="370"/>
      <c r="S62" s="100"/>
      <c r="T62" s="362" t="s">
        <v>606</v>
      </c>
      <c r="U62" s="368"/>
      <c r="V62" s="368"/>
      <c r="W62" s="364" t="s">
        <v>607</v>
      </c>
      <c r="X62" s="369"/>
      <c r="Y62" s="369"/>
      <c r="Z62" s="366" t="s">
        <v>410</v>
      </c>
      <c r="AA62" s="370"/>
    </row>
    <row r="63" spans="1:27" ht="16.5" customHeight="1" thickBot="1">
      <c r="A63" s="102" t="s">
        <v>608</v>
      </c>
      <c r="B63" s="353" t="s">
        <v>172</v>
      </c>
      <c r="C63" s="359"/>
      <c r="D63" s="359"/>
      <c r="E63" s="355" t="s">
        <v>609</v>
      </c>
      <c r="F63" s="360"/>
      <c r="G63" s="360"/>
      <c r="H63" s="357" t="s">
        <v>410</v>
      </c>
      <c r="I63" s="361"/>
      <c r="J63" s="103"/>
      <c r="K63" s="353" t="s">
        <v>610</v>
      </c>
      <c r="L63" s="354"/>
      <c r="M63" s="354"/>
      <c r="N63" s="355" t="s">
        <v>175</v>
      </c>
      <c r="O63" s="356"/>
      <c r="P63" s="356"/>
      <c r="Q63" s="357" t="s">
        <v>410</v>
      </c>
      <c r="R63" s="358"/>
      <c r="S63" s="102" t="s">
        <v>611</v>
      </c>
      <c r="T63" s="353" t="s">
        <v>612</v>
      </c>
      <c r="U63" s="354"/>
      <c r="V63" s="354"/>
      <c r="W63" s="355"/>
      <c r="X63" s="356"/>
      <c r="Y63" s="356"/>
      <c r="Z63" s="357" t="s">
        <v>269</v>
      </c>
      <c r="AA63" s="358"/>
    </row>
  </sheetData>
  <sheetProtection password="E681" sheet="1" objects="1" scenarios="1" selectLockedCells="1" selectUnlockedCells="1"/>
  <mergeCells count="555">
    <mergeCell ref="S2:Y2"/>
    <mergeCell ref="Z2:AA2"/>
    <mergeCell ref="S3:V3"/>
    <mergeCell ref="W3:Y3"/>
    <mergeCell ref="Z3:AA3"/>
    <mergeCell ref="A3:D3"/>
    <mergeCell ref="E3:G3"/>
    <mergeCell ref="H3:I3"/>
    <mergeCell ref="J3:M3"/>
    <mergeCell ref="N3:P3"/>
    <mergeCell ref="Q3:R3"/>
    <mergeCell ref="A2:G2"/>
    <mergeCell ref="H2:I2"/>
    <mergeCell ref="J2:P2"/>
    <mergeCell ref="Q2:R2"/>
    <mergeCell ref="W4:Y4"/>
    <mergeCell ref="Z4:AA4"/>
    <mergeCell ref="B5:D5"/>
    <mergeCell ref="E5:G5"/>
    <mergeCell ref="H5:I5"/>
    <mergeCell ref="K5:M5"/>
    <mergeCell ref="N5:P5"/>
    <mergeCell ref="Q5:R5"/>
    <mergeCell ref="T5:V5"/>
    <mergeCell ref="W5:Y5"/>
    <mergeCell ref="Z5:AA5"/>
    <mergeCell ref="B4:D4"/>
    <mergeCell ref="E4:G4"/>
    <mergeCell ref="H4:I4"/>
    <mergeCell ref="K4:M4"/>
    <mergeCell ref="N4:P4"/>
    <mergeCell ref="Q4:R4"/>
    <mergeCell ref="T4:V4"/>
    <mergeCell ref="B6:D6"/>
    <mergeCell ref="E6:G6"/>
    <mergeCell ref="H6:I6"/>
    <mergeCell ref="K6:M6"/>
    <mergeCell ref="N6:P6"/>
    <mergeCell ref="Q6:R6"/>
    <mergeCell ref="T6:V6"/>
    <mergeCell ref="W6:Y6"/>
    <mergeCell ref="Z6:AA6"/>
    <mergeCell ref="T7:V7"/>
    <mergeCell ref="W7:Y7"/>
    <mergeCell ref="Z7:AA7"/>
    <mergeCell ref="B8:D8"/>
    <mergeCell ref="E8:G8"/>
    <mergeCell ref="H8:I8"/>
    <mergeCell ref="K8:M8"/>
    <mergeCell ref="N8:P8"/>
    <mergeCell ref="Q8:R8"/>
    <mergeCell ref="T8:V8"/>
    <mergeCell ref="B7:D7"/>
    <mergeCell ref="E7:G7"/>
    <mergeCell ref="H7:I7"/>
    <mergeCell ref="K7:M7"/>
    <mergeCell ref="N7:P7"/>
    <mergeCell ref="Q7:R7"/>
    <mergeCell ref="W8:Y8"/>
    <mergeCell ref="Z8:AA8"/>
    <mergeCell ref="B9:D9"/>
    <mergeCell ref="E9:G9"/>
    <mergeCell ref="H9:I9"/>
    <mergeCell ref="K9:M9"/>
    <mergeCell ref="N9:P9"/>
    <mergeCell ref="Q9:R9"/>
    <mergeCell ref="T9:V9"/>
    <mergeCell ref="W9:Y9"/>
    <mergeCell ref="Z9:AA9"/>
    <mergeCell ref="B10:D10"/>
    <mergeCell ref="E10:G10"/>
    <mergeCell ref="H10:I10"/>
    <mergeCell ref="K10:M10"/>
    <mergeCell ref="N10:P10"/>
    <mergeCell ref="Q10:R10"/>
    <mergeCell ref="T10:V10"/>
    <mergeCell ref="W10:Y10"/>
    <mergeCell ref="Z10:AA10"/>
    <mergeCell ref="T11:V11"/>
    <mergeCell ref="W11:Y11"/>
    <mergeCell ref="Z11:AA11"/>
    <mergeCell ref="B12:D12"/>
    <mergeCell ref="E12:G12"/>
    <mergeCell ref="H12:I12"/>
    <mergeCell ref="K12:M12"/>
    <mergeCell ref="N12:P12"/>
    <mergeCell ref="Q12:R12"/>
    <mergeCell ref="T12:V12"/>
    <mergeCell ref="B11:D11"/>
    <mergeCell ref="E11:G11"/>
    <mergeCell ref="H11:I11"/>
    <mergeCell ref="K11:M11"/>
    <mergeCell ref="N11:P11"/>
    <mergeCell ref="Q11:R11"/>
    <mergeCell ref="W12:Y12"/>
    <mergeCell ref="Z12:AA12"/>
    <mergeCell ref="B13:D13"/>
    <mergeCell ref="E13:G13"/>
    <mergeCell ref="H13:I13"/>
    <mergeCell ref="K13:M13"/>
    <mergeCell ref="N13:P13"/>
    <mergeCell ref="Q13:R13"/>
    <mergeCell ref="T13:V13"/>
    <mergeCell ref="W13:Y13"/>
    <mergeCell ref="Z13:AA13"/>
    <mergeCell ref="B14:D14"/>
    <mergeCell ref="E14:G14"/>
    <mergeCell ref="H14:I14"/>
    <mergeCell ref="K14:M14"/>
    <mergeCell ref="N14:P14"/>
    <mergeCell ref="Q14:R14"/>
    <mergeCell ref="T14:V14"/>
    <mergeCell ref="W14:Y14"/>
    <mergeCell ref="Z14:AA14"/>
    <mergeCell ref="T15:V15"/>
    <mergeCell ref="W15:Y15"/>
    <mergeCell ref="Z15:AA15"/>
    <mergeCell ref="B16:D16"/>
    <mergeCell ref="E16:G16"/>
    <mergeCell ref="H16:I16"/>
    <mergeCell ref="K16:M16"/>
    <mergeCell ref="N16:P16"/>
    <mergeCell ref="Q16:R16"/>
    <mergeCell ref="T16:V16"/>
    <mergeCell ref="B15:D15"/>
    <mergeCell ref="E15:G15"/>
    <mergeCell ref="H15:I15"/>
    <mergeCell ref="K15:M15"/>
    <mergeCell ref="N15:P15"/>
    <mergeCell ref="Q15:R15"/>
    <mergeCell ref="W16:Y16"/>
    <mergeCell ref="Z16:AA16"/>
    <mergeCell ref="B17:D17"/>
    <mergeCell ref="E17:G17"/>
    <mergeCell ref="H17:I17"/>
    <mergeCell ref="K17:M17"/>
    <mergeCell ref="N17:P17"/>
    <mergeCell ref="Q17:R17"/>
    <mergeCell ref="T17:V17"/>
    <mergeCell ref="W17:Y17"/>
    <mergeCell ref="Z17:AA17"/>
    <mergeCell ref="B18:D18"/>
    <mergeCell ref="E18:G18"/>
    <mergeCell ref="H18:I18"/>
    <mergeCell ref="K18:M18"/>
    <mergeCell ref="N18:P18"/>
    <mergeCell ref="Q18:R18"/>
    <mergeCell ref="T18:V18"/>
    <mergeCell ref="W18:Y18"/>
    <mergeCell ref="Z18:AA18"/>
    <mergeCell ref="T19:V19"/>
    <mergeCell ref="W19:Y19"/>
    <mergeCell ref="Z19:AA19"/>
    <mergeCell ref="B20:D20"/>
    <mergeCell ref="E20:G20"/>
    <mergeCell ref="H20:I20"/>
    <mergeCell ref="K20:M20"/>
    <mergeCell ref="N20:P20"/>
    <mergeCell ref="Q20:R20"/>
    <mergeCell ref="T20:V20"/>
    <mergeCell ref="B19:D19"/>
    <mergeCell ref="E19:G19"/>
    <mergeCell ref="H19:I19"/>
    <mergeCell ref="K19:M19"/>
    <mergeCell ref="N19:P19"/>
    <mergeCell ref="Q19:R19"/>
    <mergeCell ref="W20:Y20"/>
    <mergeCell ref="Z20:AA20"/>
    <mergeCell ref="B21:D21"/>
    <mergeCell ref="E21:G21"/>
    <mergeCell ref="H21:I21"/>
    <mergeCell ref="K21:M21"/>
    <mergeCell ref="N21:P21"/>
    <mergeCell ref="Q21:R21"/>
    <mergeCell ref="T21:V21"/>
    <mergeCell ref="W21:Y21"/>
    <mergeCell ref="Z21:AA21"/>
    <mergeCell ref="B22:D22"/>
    <mergeCell ref="E22:G22"/>
    <mergeCell ref="H22:I22"/>
    <mergeCell ref="K22:M22"/>
    <mergeCell ref="N22:P22"/>
    <mergeCell ref="Q22:R22"/>
    <mergeCell ref="T22:V22"/>
    <mergeCell ref="W22:Y22"/>
    <mergeCell ref="Z22:AA22"/>
    <mergeCell ref="T23:V23"/>
    <mergeCell ref="W23:Y23"/>
    <mergeCell ref="Z23:AA23"/>
    <mergeCell ref="B24:D24"/>
    <mergeCell ref="E24:G24"/>
    <mergeCell ref="H24:I24"/>
    <mergeCell ref="K24:M24"/>
    <mergeCell ref="N24:P24"/>
    <mergeCell ref="Q24:R24"/>
    <mergeCell ref="T24:V24"/>
    <mergeCell ref="B23:D23"/>
    <mergeCell ref="E23:G23"/>
    <mergeCell ref="H23:I23"/>
    <mergeCell ref="K23:M23"/>
    <mergeCell ref="N23:P23"/>
    <mergeCell ref="Q23:R23"/>
    <mergeCell ref="W24:Y24"/>
    <mergeCell ref="Z24:AA24"/>
    <mergeCell ref="B25:D25"/>
    <mergeCell ref="E25:G25"/>
    <mergeCell ref="H25:I25"/>
    <mergeCell ref="K25:M25"/>
    <mergeCell ref="N25:P25"/>
    <mergeCell ref="Q25:R25"/>
    <mergeCell ref="T25:V25"/>
    <mergeCell ref="W25:Y25"/>
    <mergeCell ref="Z25:AA25"/>
    <mergeCell ref="B26:D26"/>
    <mergeCell ref="E26:G26"/>
    <mergeCell ref="H26:I26"/>
    <mergeCell ref="K26:M26"/>
    <mergeCell ref="N26:P26"/>
    <mergeCell ref="Q26:R26"/>
    <mergeCell ref="T26:V26"/>
    <mergeCell ref="W26:Y26"/>
    <mergeCell ref="Z26:AA26"/>
    <mergeCell ref="T27:V27"/>
    <mergeCell ref="W27:Y27"/>
    <mergeCell ref="Z27:AA27"/>
    <mergeCell ref="B28:D28"/>
    <mergeCell ref="E28:G28"/>
    <mergeCell ref="H28:I28"/>
    <mergeCell ref="K28:M28"/>
    <mergeCell ref="N28:P28"/>
    <mergeCell ref="Q28:R28"/>
    <mergeCell ref="T28:V28"/>
    <mergeCell ref="B27:D27"/>
    <mergeCell ref="E27:G27"/>
    <mergeCell ref="H27:I27"/>
    <mergeCell ref="K27:M27"/>
    <mergeCell ref="N27:P27"/>
    <mergeCell ref="Q27:R27"/>
    <mergeCell ref="W28:Y28"/>
    <mergeCell ref="Z28:AA28"/>
    <mergeCell ref="B29:D29"/>
    <mergeCell ref="E29:G29"/>
    <mergeCell ref="H29:I29"/>
    <mergeCell ref="K29:M29"/>
    <mergeCell ref="N29:P29"/>
    <mergeCell ref="Q29:R29"/>
    <mergeCell ref="T29:V29"/>
    <mergeCell ref="W29:Y29"/>
    <mergeCell ref="Z29:AA29"/>
    <mergeCell ref="B30:D30"/>
    <mergeCell ref="E30:G30"/>
    <mergeCell ref="H30:I30"/>
    <mergeCell ref="K30:M30"/>
    <mergeCell ref="N30:P30"/>
    <mergeCell ref="Q30:R30"/>
    <mergeCell ref="T30:V30"/>
    <mergeCell ref="W30:Y30"/>
    <mergeCell ref="Z30:AA30"/>
    <mergeCell ref="T31:V31"/>
    <mergeCell ref="W31:Y31"/>
    <mergeCell ref="Z31:AA31"/>
    <mergeCell ref="B32:D32"/>
    <mergeCell ref="E32:G32"/>
    <mergeCell ref="H32:I32"/>
    <mergeCell ref="K32:M32"/>
    <mergeCell ref="N32:P32"/>
    <mergeCell ref="Q32:R32"/>
    <mergeCell ref="T32:V32"/>
    <mergeCell ref="B31:D31"/>
    <mergeCell ref="E31:G31"/>
    <mergeCell ref="H31:I31"/>
    <mergeCell ref="K31:M31"/>
    <mergeCell ref="N31:P31"/>
    <mergeCell ref="Q31:R31"/>
    <mergeCell ref="W32:Y32"/>
    <mergeCell ref="Z32:AA32"/>
    <mergeCell ref="B33:D33"/>
    <mergeCell ref="E33:G33"/>
    <mergeCell ref="H33:I33"/>
    <mergeCell ref="K33:M33"/>
    <mergeCell ref="N33:P33"/>
    <mergeCell ref="Q33:R33"/>
    <mergeCell ref="T33:V33"/>
    <mergeCell ref="W33:Y33"/>
    <mergeCell ref="Z33:AA33"/>
    <mergeCell ref="B34:D34"/>
    <mergeCell ref="E34:G34"/>
    <mergeCell ref="H34:I34"/>
    <mergeCell ref="K34:M34"/>
    <mergeCell ref="N34:P34"/>
    <mergeCell ref="Q34:R34"/>
    <mergeCell ref="T34:V34"/>
    <mergeCell ref="W34:Y34"/>
    <mergeCell ref="Z34:AA34"/>
    <mergeCell ref="T35:V35"/>
    <mergeCell ref="W35:Y35"/>
    <mergeCell ref="Z35:AA35"/>
    <mergeCell ref="B36:D36"/>
    <mergeCell ref="E36:G36"/>
    <mergeCell ref="H36:I36"/>
    <mergeCell ref="K36:M36"/>
    <mergeCell ref="N36:P36"/>
    <mergeCell ref="Q36:R36"/>
    <mergeCell ref="T36:V36"/>
    <mergeCell ref="B35:D35"/>
    <mergeCell ref="E35:G35"/>
    <mergeCell ref="H35:I35"/>
    <mergeCell ref="K35:M35"/>
    <mergeCell ref="N35:P35"/>
    <mergeCell ref="Q35:R35"/>
    <mergeCell ref="W36:Y36"/>
    <mergeCell ref="Z36:AA36"/>
    <mergeCell ref="B37:D37"/>
    <mergeCell ref="E37:G37"/>
    <mergeCell ref="H37:I37"/>
    <mergeCell ref="K37:M37"/>
    <mergeCell ref="N37:P37"/>
    <mergeCell ref="Q37:R37"/>
    <mergeCell ref="T37:V37"/>
    <mergeCell ref="W37:Y37"/>
    <mergeCell ref="Z37:AA37"/>
    <mergeCell ref="B38:D38"/>
    <mergeCell ref="E38:G38"/>
    <mergeCell ref="H38:I38"/>
    <mergeCell ref="K38:M38"/>
    <mergeCell ref="N38:P38"/>
    <mergeCell ref="Q38:R38"/>
    <mergeCell ref="T38:V38"/>
    <mergeCell ref="W38:Y38"/>
    <mergeCell ref="Z38:AA38"/>
    <mergeCell ref="T39:V39"/>
    <mergeCell ref="W39:Y39"/>
    <mergeCell ref="Z39:AA39"/>
    <mergeCell ref="B40:D40"/>
    <mergeCell ref="E40:G40"/>
    <mergeCell ref="H40:I40"/>
    <mergeCell ref="K40:M40"/>
    <mergeCell ref="N40:P40"/>
    <mergeCell ref="Q40:R40"/>
    <mergeCell ref="T40:V40"/>
    <mergeCell ref="B39:D39"/>
    <mergeCell ref="E39:G39"/>
    <mergeCell ref="H39:I39"/>
    <mergeCell ref="K39:M39"/>
    <mergeCell ref="N39:P39"/>
    <mergeCell ref="Q39:R39"/>
    <mergeCell ref="W40:Y40"/>
    <mergeCell ref="Z40:AA40"/>
    <mergeCell ref="B41:D41"/>
    <mergeCell ref="E41:G41"/>
    <mergeCell ref="H41:I41"/>
    <mergeCell ref="K41:M41"/>
    <mergeCell ref="N41:P41"/>
    <mergeCell ref="Q41:R41"/>
    <mergeCell ref="T41:V41"/>
    <mergeCell ref="W41:Y41"/>
    <mergeCell ref="Z41:AA41"/>
    <mergeCell ref="B42:D42"/>
    <mergeCell ref="E42:G42"/>
    <mergeCell ref="H42:I42"/>
    <mergeCell ref="K42:M42"/>
    <mergeCell ref="N42:P42"/>
    <mergeCell ref="Q42:R42"/>
    <mergeCell ref="T42:V42"/>
    <mergeCell ref="W42:Y42"/>
    <mergeCell ref="Z42:AA42"/>
    <mergeCell ref="T43:V43"/>
    <mergeCell ref="W43:Y43"/>
    <mergeCell ref="Z43:AA43"/>
    <mergeCell ref="B44:D44"/>
    <mergeCell ref="E44:G44"/>
    <mergeCell ref="H44:I44"/>
    <mergeCell ref="K44:M44"/>
    <mergeCell ref="N44:P44"/>
    <mergeCell ref="Q44:R44"/>
    <mergeCell ref="T44:V44"/>
    <mergeCell ref="B43:D43"/>
    <mergeCell ref="E43:G43"/>
    <mergeCell ref="H43:I43"/>
    <mergeCell ref="K43:M43"/>
    <mergeCell ref="N43:P43"/>
    <mergeCell ref="Q43:R43"/>
    <mergeCell ref="W44:Y44"/>
    <mergeCell ref="Z44:AA44"/>
    <mergeCell ref="B45:D45"/>
    <mergeCell ref="E45:G45"/>
    <mergeCell ref="H45:I45"/>
    <mergeCell ref="K45:M45"/>
    <mergeCell ref="N45:P45"/>
    <mergeCell ref="Q45:R45"/>
    <mergeCell ref="T45:V45"/>
    <mergeCell ref="W45:Y45"/>
    <mergeCell ref="Z45:AA45"/>
    <mergeCell ref="B46:D46"/>
    <mergeCell ref="E46:G46"/>
    <mergeCell ref="H46:I46"/>
    <mergeCell ref="K46:M46"/>
    <mergeCell ref="N46:P46"/>
    <mergeCell ref="Q46:R46"/>
    <mergeCell ref="T46:V46"/>
    <mergeCell ref="W46:Y46"/>
    <mergeCell ref="Z46:AA46"/>
    <mergeCell ref="T47:V47"/>
    <mergeCell ref="W47:Y47"/>
    <mergeCell ref="Z47:AA47"/>
    <mergeCell ref="B48:D48"/>
    <mergeCell ref="E48:G48"/>
    <mergeCell ref="H48:I48"/>
    <mergeCell ref="K48:M48"/>
    <mergeCell ref="N48:P48"/>
    <mergeCell ref="Q48:R48"/>
    <mergeCell ref="T48:V48"/>
    <mergeCell ref="B47:D47"/>
    <mergeCell ref="E47:G47"/>
    <mergeCell ref="H47:I47"/>
    <mergeCell ref="K47:M47"/>
    <mergeCell ref="N47:P47"/>
    <mergeCell ref="Q47:R47"/>
    <mergeCell ref="W48:Y48"/>
    <mergeCell ref="Z48:AA48"/>
    <mergeCell ref="B49:D49"/>
    <mergeCell ref="E49:G49"/>
    <mergeCell ref="H49:I49"/>
    <mergeCell ref="K49:M49"/>
    <mergeCell ref="N49:P49"/>
    <mergeCell ref="Q49:R49"/>
    <mergeCell ref="T49:V49"/>
    <mergeCell ref="W49:Y49"/>
    <mergeCell ref="Z49:AA49"/>
    <mergeCell ref="B50:D50"/>
    <mergeCell ref="E50:G50"/>
    <mergeCell ref="H50:I50"/>
    <mergeCell ref="K50:M50"/>
    <mergeCell ref="N50:P50"/>
    <mergeCell ref="Q50:R50"/>
    <mergeCell ref="T50:V50"/>
    <mergeCell ref="W50:Y50"/>
    <mergeCell ref="Z50:AA50"/>
    <mergeCell ref="T51:V51"/>
    <mergeCell ref="W51:Y51"/>
    <mergeCell ref="Z51:AA51"/>
    <mergeCell ref="B52:D52"/>
    <mergeCell ref="E52:G52"/>
    <mergeCell ref="H52:I52"/>
    <mergeCell ref="K52:M52"/>
    <mergeCell ref="N52:P52"/>
    <mergeCell ref="Q52:R52"/>
    <mergeCell ref="T52:V52"/>
    <mergeCell ref="B51:D51"/>
    <mergeCell ref="E51:G51"/>
    <mergeCell ref="H51:I51"/>
    <mergeCell ref="K51:M51"/>
    <mergeCell ref="N51:P51"/>
    <mergeCell ref="Q51:R51"/>
    <mergeCell ref="W52:Y52"/>
    <mergeCell ref="Z52:AA52"/>
    <mergeCell ref="B53:D53"/>
    <mergeCell ref="E53:G53"/>
    <mergeCell ref="H53:I53"/>
    <mergeCell ref="K53:M53"/>
    <mergeCell ref="N53:P53"/>
    <mergeCell ref="Q53:R53"/>
    <mergeCell ref="T53:V53"/>
    <mergeCell ref="W53:Y53"/>
    <mergeCell ref="Z53:AA53"/>
    <mergeCell ref="B54:D54"/>
    <mergeCell ref="E54:G54"/>
    <mergeCell ref="H54:I54"/>
    <mergeCell ref="K54:M54"/>
    <mergeCell ref="N54:P54"/>
    <mergeCell ref="Q54:R54"/>
    <mergeCell ref="T54:V54"/>
    <mergeCell ref="W54:Y54"/>
    <mergeCell ref="Z54:AA54"/>
    <mergeCell ref="T55:V55"/>
    <mergeCell ref="W55:Y55"/>
    <mergeCell ref="Z55:AA55"/>
    <mergeCell ref="B56:D56"/>
    <mergeCell ref="E56:G56"/>
    <mergeCell ref="H56:I56"/>
    <mergeCell ref="K56:M56"/>
    <mergeCell ref="N56:P56"/>
    <mergeCell ref="Q56:R56"/>
    <mergeCell ref="T56:V56"/>
    <mergeCell ref="B55:D55"/>
    <mergeCell ref="E55:G55"/>
    <mergeCell ref="H55:I55"/>
    <mergeCell ref="K55:M55"/>
    <mergeCell ref="N55:P55"/>
    <mergeCell ref="Q55:R55"/>
    <mergeCell ref="W56:Y56"/>
    <mergeCell ref="Z56:AA56"/>
    <mergeCell ref="B57:D57"/>
    <mergeCell ref="E57:G57"/>
    <mergeCell ref="H57:I57"/>
    <mergeCell ref="K57:M57"/>
    <mergeCell ref="N57:P57"/>
    <mergeCell ref="Q57:R57"/>
    <mergeCell ref="T57:V57"/>
    <mergeCell ref="W57:Y57"/>
    <mergeCell ref="Z57:AA57"/>
    <mergeCell ref="B58:D58"/>
    <mergeCell ref="E58:G58"/>
    <mergeCell ref="H58:I58"/>
    <mergeCell ref="K58:M58"/>
    <mergeCell ref="N58:P58"/>
    <mergeCell ref="Q58:R58"/>
    <mergeCell ref="T58:V58"/>
    <mergeCell ref="W58:Y58"/>
    <mergeCell ref="Z58:AA58"/>
    <mergeCell ref="T59:V59"/>
    <mergeCell ref="W59:Y59"/>
    <mergeCell ref="Z59:AA59"/>
    <mergeCell ref="B60:D60"/>
    <mergeCell ref="E60:G60"/>
    <mergeCell ref="H60:I60"/>
    <mergeCell ref="K60:M60"/>
    <mergeCell ref="N60:P60"/>
    <mergeCell ref="Q60:R60"/>
    <mergeCell ref="T60:V60"/>
    <mergeCell ref="B59:D59"/>
    <mergeCell ref="E59:G59"/>
    <mergeCell ref="H59:I59"/>
    <mergeCell ref="K59:M59"/>
    <mergeCell ref="N59:P59"/>
    <mergeCell ref="Q59:R59"/>
    <mergeCell ref="W60:Y60"/>
    <mergeCell ref="Z60:AA60"/>
    <mergeCell ref="B61:D61"/>
    <mergeCell ref="E61:G61"/>
    <mergeCell ref="H61:I61"/>
    <mergeCell ref="K61:M61"/>
    <mergeCell ref="N61:P61"/>
    <mergeCell ref="Q61:R61"/>
    <mergeCell ref="T61:V61"/>
    <mergeCell ref="W61:Y61"/>
    <mergeCell ref="Z61:AA61"/>
    <mergeCell ref="B62:D62"/>
    <mergeCell ref="E62:G62"/>
    <mergeCell ref="H62:I62"/>
    <mergeCell ref="K62:M62"/>
    <mergeCell ref="N62:P62"/>
    <mergeCell ref="Q62:R62"/>
    <mergeCell ref="T62:V62"/>
    <mergeCell ref="W62:Y62"/>
    <mergeCell ref="Z62:AA62"/>
    <mergeCell ref="T63:V63"/>
    <mergeCell ref="W63:Y63"/>
    <mergeCell ref="Z63:AA63"/>
    <mergeCell ref="B63:D63"/>
    <mergeCell ref="E63:G63"/>
    <mergeCell ref="H63:I63"/>
    <mergeCell ref="K63:M63"/>
    <mergeCell ref="N63:P63"/>
    <mergeCell ref="Q63:R63"/>
  </mergeCells>
  <phoneticPr fontId="40"/>
  <printOptions horizontalCentered="1" verticalCentered="1"/>
  <pageMargins left="0.70866141732283472" right="0.70866141732283472" top="0.74803149606299213" bottom="0.74803149606299213" header="0.31496062992125984" footer="0.31496062992125984"/>
  <pageSetup paperSize="9" scale="74" firstPageNumber="0" orientation="portrait" blackAndWhite="1"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showGridLines="0" zoomScale="85" zoomScaleNormal="85" workbookViewId="0"/>
  </sheetViews>
  <sheetFormatPr defaultColWidth="9" defaultRowHeight="13"/>
  <cols>
    <col min="1" max="1" width="8.7265625" style="104" customWidth="1"/>
    <col min="2" max="2" width="24.36328125" style="104" bestFit="1" customWidth="1"/>
    <col min="3" max="3" width="90" style="105" customWidth="1"/>
    <col min="4" max="4" width="9" style="104" bestFit="1"/>
    <col min="5" max="16384" width="9" style="104"/>
  </cols>
  <sheetData>
    <row r="1" spans="1:3" ht="24" thickBot="1">
      <c r="A1" s="106" t="s">
        <v>613</v>
      </c>
      <c r="B1" s="106"/>
      <c r="C1" s="107"/>
    </row>
    <row r="2" spans="1:3" ht="38.25" customHeight="1" thickBot="1">
      <c r="A2" s="108" t="s">
        <v>614</v>
      </c>
      <c r="B2" s="109" t="s">
        <v>615</v>
      </c>
      <c r="C2" s="110" t="s">
        <v>320</v>
      </c>
    </row>
    <row r="3" spans="1:3" ht="21.75" customHeight="1">
      <c r="A3" s="111" t="s">
        <v>269</v>
      </c>
      <c r="B3" s="112" t="s">
        <v>616</v>
      </c>
      <c r="C3" s="113" t="s">
        <v>617</v>
      </c>
    </row>
    <row r="4" spans="1:3" ht="21.75" customHeight="1">
      <c r="A4" s="114" t="s">
        <v>423</v>
      </c>
      <c r="B4" s="115" t="s">
        <v>61</v>
      </c>
      <c r="C4" s="116" t="s">
        <v>618</v>
      </c>
    </row>
    <row r="5" spans="1:3" ht="21.75" customHeight="1">
      <c r="A5" s="117" t="s">
        <v>395</v>
      </c>
      <c r="B5" s="118" t="s">
        <v>85</v>
      </c>
      <c r="C5" s="119" t="s">
        <v>422</v>
      </c>
    </row>
    <row r="6" spans="1:3" ht="21.75" customHeight="1">
      <c r="A6" s="114" t="s">
        <v>311</v>
      </c>
      <c r="B6" s="115" t="s">
        <v>117</v>
      </c>
      <c r="C6" s="116" t="s">
        <v>177</v>
      </c>
    </row>
    <row r="7" spans="1:3" ht="21.75" customHeight="1">
      <c r="A7" s="117" t="s">
        <v>372</v>
      </c>
      <c r="B7" s="118" t="s">
        <v>71</v>
      </c>
      <c r="C7" s="119" t="s">
        <v>406</v>
      </c>
    </row>
    <row r="8" spans="1:3" ht="21.75" customHeight="1">
      <c r="A8" s="111"/>
      <c r="B8" s="112"/>
      <c r="C8" s="113" t="s">
        <v>619</v>
      </c>
    </row>
    <row r="9" spans="1:3" ht="21.75" customHeight="1">
      <c r="A9" s="117" t="s">
        <v>341</v>
      </c>
      <c r="B9" s="118" t="s">
        <v>620</v>
      </c>
      <c r="C9" s="119" t="s">
        <v>621</v>
      </c>
    </row>
    <row r="10" spans="1:3" ht="21.75" customHeight="1">
      <c r="A10" s="117" t="s">
        <v>7</v>
      </c>
      <c r="B10" s="118" t="s">
        <v>8</v>
      </c>
      <c r="C10" s="119" t="s">
        <v>622</v>
      </c>
    </row>
    <row r="11" spans="1:3" ht="21.75" customHeight="1">
      <c r="A11" s="120"/>
      <c r="B11" s="121"/>
      <c r="C11" s="122" t="s">
        <v>623</v>
      </c>
    </row>
    <row r="12" spans="1:3" ht="21.75" customHeight="1">
      <c r="A12" s="117" t="s">
        <v>128</v>
      </c>
      <c r="B12" s="118" t="s">
        <v>624</v>
      </c>
      <c r="C12" s="119" t="s">
        <v>390</v>
      </c>
    </row>
    <row r="13" spans="1:3" ht="21.75" customHeight="1">
      <c r="A13" s="117" t="s">
        <v>331</v>
      </c>
      <c r="B13" s="118" t="s">
        <v>97</v>
      </c>
      <c r="C13" s="119" t="s">
        <v>625</v>
      </c>
    </row>
    <row r="14" spans="1:3" ht="21.75" customHeight="1">
      <c r="A14" s="120"/>
      <c r="B14" s="121"/>
      <c r="C14" s="122" t="s">
        <v>161</v>
      </c>
    </row>
    <row r="15" spans="1:3" ht="19.5" customHeight="1">
      <c r="A15" s="117" t="s">
        <v>410</v>
      </c>
      <c r="B15" s="118" t="s">
        <v>28</v>
      </c>
      <c r="C15" s="119" t="s">
        <v>626</v>
      </c>
    </row>
    <row r="16" spans="1:3" ht="19.5" customHeight="1">
      <c r="A16" s="114" t="s">
        <v>10</v>
      </c>
      <c r="B16" s="115" t="s">
        <v>137</v>
      </c>
      <c r="C16" s="116" t="s">
        <v>627</v>
      </c>
    </row>
    <row r="17" spans="1:3" ht="19.5" customHeight="1">
      <c r="A17" s="117" t="s">
        <v>371</v>
      </c>
      <c r="B17" s="118" t="s">
        <v>145</v>
      </c>
      <c r="C17" s="119" t="s">
        <v>628</v>
      </c>
    </row>
    <row r="18" spans="1:3" ht="19.5" customHeight="1">
      <c r="A18" s="117" t="s">
        <v>260</v>
      </c>
      <c r="B18" s="118" t="s">
        <v>155</v>
      </c>
      <c r="C18" s="119" t="s">
        <v>222</v>
      </c>
    </row>
    <row r="19" spans="1:3" ht="19.5" customHeight="1">
      <c r="A19" s="117" t="s">
        <v>381</v>
      </c>
      <c r="B19" s="118" t="s">
        <v>218</v>
      </c>
      <c r="C19" s="119" t="s">
        <v>629</v>
      </c>
    </row>
    <row r="20" spans="1:3" ht="19.5" customHeight="1">
      <c r="A20" s="117" t="s">
        <v>125</v>
      </c>
      <c r="B20" s="118" t="s">
        <v>630</v>
      </c>
      <c r="C20" s="119" t="s">
        <v>204</v>
      </c>
    </row>
    <row r="21" spans="1:3" ht="19.5" customHeight="1">
      <c r="A21" s="117" t="s">
        <v>317</v>
      </c>
      <c r="B21" s="118" t="s">
        <v>40</v>
      </c>
      <c r="C21" s="119" t="s">
        <v>389</v>
      </c>
    </row>
    <row r="22" spans="1:3" ht="19.5" customHeight="1">
      <c r="A22" s="117" t="s">
        <v>402</v>
      </c>
      <c r="B22" s="118" t="s">
        <v>302</v>
      </c>
      <c r="C22" s="119" t="s">
        <v>499</v>
      </c>
    </row>
    <row r="23" spans="1:3" ht="19.5" customHeight="1">
      <c r="A23" s="117" t="s">
        <v>350</v>
      </c>
      <c r="B23" s="118" t="s">
        <v>109</v>
      </c>
      <c r="C23" s="119" t="s">
        <v>631</v>
      </c>
    </row>
    <row r="24" spans="1:3" ht="19.5" customHeight="1">
      <c r="A24" s="117" t="s">
        <v>361</v>
      </c>
      <c r="B24" s="118" t="s">
        <v>111</v>
      </c>
      <c r="C24" s="119" t="s">
        <v>632</v>
      </c>
    </row>
    <row r="25" spans="1:3" ht="19.5" customHeight="1">
      <c r="A25" s="120"/>
      <c r="B25" s="121"/>
      <c r="C25" s="122" t="s">
        <v>633</v>
      </c>
    </row>
    <row r="26" spans="1:3" ht="19.5" customHeight="1">
      <c r="A26" s="114" t="s">
        <v>386</v>
      </c>
      <c r="B26" s="115" t="s">
        <v>193</v>
      </c>
      <c r="C26" s="116" t="s">
        <v>468</v>
      </c>
    </row>
    <row r="27" spans="1:3" ht="19.5" customHeight="1" thickBot="1">
      <c r="A27" s="123" t="s">
        <v>393</v>
      </c>
      <c r="B27" s="124" t="s">
        <v>203</v>
      </c>
      <c r="C27" s="125" t="s">
        <v>634</v>
      </c>
    </row>
    <row r="28" spans="1:3" ht="14.25" customHeight="1"/>
    <row r="29" spans="1:3" ht="14.25" customHeight="1"/>
    <row r="33" ht="14.25" customHeight="1"/>
  </sheetData>
  <sheetProtection password="E681" sheet="1" objects="1" scenarios="1" selectLockedCells="1" selectUnlockedCells="1"/>
  <phoneticPr fontId="40"/>
  <printOptions horizontalCentered="1" verticalCentered="1"/>
  <pageMargins left="0.74803149606299213" right="0.39370078740157483" top="0.59055118110236227" bottom="0.59055118110236227" header="0.51181102362204722" footer="0.51181102362204722"/>
  <pageSetup paperSize="9" scale="74" firstPageNumber="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入力欄</vt:lpstr>
      <vt:lpstr>納付書（印刷シート）</vt:lpstr>
      <vt:lpstr>ｺｰﾄﾞ一覧（50音順）</vt:lpstr>
      <vt:lpstr>ｺｰﾄﾞ一覧（ｺｰﾄﾞ順）</vt:lpstr>
      <vt:lpstr>'ｺｰﾄﾞ一覧（ｺｰﾄﾞ順）'!Print_Area</vt:lpstr>
      <vt:lpstr>入力欄!Print_Area</vt:lpstr>
      <vt:lpstr>'納付書（印刷シート）'!Print_Area</vt:lpstr>
      <vt:lpstr>振興局</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及川＿諒太（納税推進）</dc:creator>
  <cp:keywords/>
  <dc:description/>
  <cp:lastModifiedBy>Windows ユーザー</cp:lastModifiedBy>
  <cp:revision>0</cp:revision>
  <cp:lastPrinted>2021-08-24T06:11:47Z</cp:lastPrinted>
  <dcterms:created xsi:type="dcterms:W3CDTF">1601-01-01T00:00:00Z</dcterms:created>
  <dcterms:modified xsi:type="dcterms:W3CDTF">2024-02-15T05:09:16Z</dcterms:modified>
  <cp:category/>
</cp:coreProperties>
</file>